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SF District Support\SF Audit\zSF Webpage\Disparity Tests\"/>
    </mc:Choice>
  </mc:AlternateContent>
  <bookViews>
    <workbookView xWindow="6330" yWindow="210" windowWidth="6225" windowHeight="12225" tabRatio="756"/>
  </bookViews>
  <sheets>
    <sheet name="2012 Disparity " sheetId="1" r:id="rId1"/>
    <sheet name="ATTACHMENT A Adj State Owes " sheetId="3" r:id="rId2"/>
    <sheet name="Attachment B Audited Local Adj." sheetId="2" r:id="rId3"/>
  </sheets>
  <definedNames>
    <definedName name="CB">'2012 Disparity '!#REF!</definedName>
    <definedName name="_xlnm.Print_Area" localSheetId="0">'2012 Disparity '!$A$1:$U$65</definedName>
    <definedName name="_xlnm.Print_Area" localSheetId="1">'ATTACHMENT A Adj State Owes '!$A$1:$E$58</definedName>
    <definedName name="_xlnm.Print_Area" localSheetId="2">'Attachment B Audited Local Adj.'!$A$1:$E$58</definedName>
    <definedName name="REAA">'2012 Disparity '!$R$58</definedName>
  </definedNames>
  <calcPr calcId="162913"/>
</workbook>
</file>

<file path=xl/calcChain.xml><?xml version="1.0" encoding="utf-8"?>
<calcChain xmlns="http://schemas.openxmlformats.org/spreadsheetml/2006/main">
  <c r="B63" i="1" l="1"/>
  <c r="B62" i="1"/>
  <c r="B64" i="1" l="1"/>
  <c r="B65" i="1" l="1"/>
  <c r="C58" i="3" l="1"/>
  <c r="D37" i="3" l="1"/>
  <c r="D40" i="3" l="1"/>
  <c r="D28" i="3" l="1"/>
  <c r="E28" i="3" s="1"/>
  <c r="D28" i="2" s="1"/>
  <c r="D12" i="3"/>
  <c r="E12" i="3" s="1"/>
  <c r="D12" i="2" s="1"/>
  <c r="D52" i="3"/>
  <c r="E52" i="3" s="1"/>
  <c r="D10" i="3"/>
  <c r="E10" i="3" s="1"/>
  <c r="D10" i="2" s="1"/>
  <c r="D53" i="3"/>
  <c r="E53" i="3" s="1"/>
  <c r="D31" i="3"/>
  <c r="E31" i="3" s="1"/>
  <c r="D20" i="3"/>
  <c r="E20" i="3" s="1"/>
  <c r="D48" i="3"/>
  <c r="E48" i="3" s="1"/>
  <c r="D51" i="3"/>
  <c r="E51" i="3" s="1"/>
  <c r="D13" i="3"/>
  <c r="E13" i="3" s="1"/>
  <c r="D13" i="2" s="1"/>
  <c r="D8" i="3"/>
  <c r="E8" i="3" s="1"/>
  <c r="D8" i="2" s="1"/>
  <c r="D34" i="3"/>
  <c r="E34" i="3" s="1"/>
  <c r="D49" i="3"/>
  <c r="E49" i="3" s="1"/>
  <c r="D55" i="3"/>
  <c r="E55" i="3" s="1"/>
  <c r="D56" i="3"/>
  <c r="E56" i="3" s="1"/>
  <c r="B58" i="1"/>
  <c r="F58" i="1"/>
  <c r="G58" i="1"/>
  <c r="H58" i="1"/>
  <c r="I58" i="1"/>
  <c r="K58" i="1"/>
  <c r="L58" i="1"/>
  <c r="M58" i="1"/>
  <c r="O58" i="1"/>
  <c r="P58" i="1"/>
  <c r="Q58" i="1"/>
  <c r="S58" i="1"/>
  <c r="B61" i="1" s="1"/>
  <c r="D54" i="3"/>
  <c r="E54" i="3" s="1"/>
  <c r="D7" i="3"/>
  <c r="E7" i="3" s="1"/>
  <c r="D7" i="2" s="1"/>
  <c r="D27" i="3"/>
  <c r="E27" i="3" s="1"/>
  <c r="D27" i="2" s="1"/>
  <c r="D47" i="3"/>
  <c r="E47" i="3" s="1"/>
  <c r="D35" i="3"/>
  <c r="E35" i="3" s="1"/>
  <c r="D35" i="2" s="1"/>
  <c r="D14" i="3"/>
  <c r="E14" i="3" s="1"/>
  <c r="D11" i="3"/>
  <c r="E11" i="3" s="1"/>
  <c r="D11" i="2" s="1"/>
  <c r="D50" i="3"/>
  <c r="E50" i="3" s="1"/>
  <c r="D39" i="3"/>
  <c r="E39" i="3" s="1"/>
  <c r="D39" i="2" s="1"/>
  <c r="D41" i="3"/>
  <c r="E41" i="3" s="1"/>
  <c r="D46" i="3"/>
  <c r="E46" i="3" s="1"/>
  <c r="D6" i="3"/>
  <c r="E6" i="3" s="1"/>
  <c r="D6" i="2" s="1"/>
  <c r="D22" i="3"/>
  <c r="E22" i="3" s="1"/>
  <c r="D22" i="2" s="1"/>
  <c r="D23" i="3"/>
  <c r="E23" i="3" s="1"/>
  <c r="D23" i="2" s="1"/>
  <c r="D25" i="3"/>
  <c r="E25" i="3" s="1"/>
  <c r="D25" i="2" s="1"/>
  <c r="D33" i="3"/>
  <c r="E33" i="3" s="1"/>
  <c r="D33" i="2" s="1"/>
  <c r="D21" i="3"/>
  <c r="E21" i="3" s="1"/>
  <c r="D21" i="2" s="1"/>
  <c r="D30" i="3"/>
  <c r="E30" i="3" s="1"/>
  <c r="D15" i="3"/>
  <c r="E15" i="3" s="1"/>
  <c r="D15" i="2" s="1"/>
  <c r="D36" i="3"/>
  <c r="E36" i="3" s="1"/>
  <c r="D36" i="2" s="1"/>
  <c r="D45" i="3"/>
  <c r="E45" i="3" s="1"/>
  <c r="D29" i="3"/>
  <c r="E29" i="3" s="1"/>
  <c r="D29" i="2" s="1"/>
  <c r="D24" i="3"/>
  <c r="E24" i="3" s="1"/>
  <c r="D24" i="2" s="1"/>
  <c r="D26" i="3"/>
  <c r="E26" i="3" s="1"/>
  <c r="D26" i="2" s="1"/>
  <c r="D19" i="3"/>
  <c r="E19" i="3" s="1"/>
  <c r="D19" i="2" s="1"/>
  <c r="D17" i="3"/>
  <c r="E17" i="3" s="1"/>
  <c r="D17" i="2" s="1"/>
  <c r="D42" i="3"/>
  <c r="E42" i="3" s="1"/>
  <c r="D42" i="2" s="1"/>
  <c r="E40" i="3"/>
  <c r="D40" i="2" s="1"/>
  <c r="D5" i="3"/>
  <c r="E5" i="3" s="1"/>
  <c r="D5" i="2" s="1"/>
  <c r="D9" i="3"/>
  <c r="E9" i="3" s="1"/>
  <c r="D9" i="2" s="1"/>
  <c r="D18" i="3"/>
  <c r="E18" i="3" s="1"/>
  <c r="D18" i="2" s="1"/>
  <c r="D38" i="3"/>
  <c r="E38" i="3" s="1"/>
  <c r="D38" i="2" s="1"/>
  <c r="E37" i="3"/>
  <c r="D32" i="3"/>
  <c r="E32" i="3" s="1"/>
  <c r="D4" i="3"/>
  <c r="E4" i="3" s="1"/>
  <c r="D43" i="3"/>
  <c r="E43" i="3" s="1"/>
  <c r="D43" i="2" s="1"/>
  <c r="D44" i="3"/>
  <c r="E44" i="3" s="1"/>
  <c r="D44" i="2" s="1"/>
  <c r="D16" i="3"/>
  <c r="E16" i="3" s="1"/>
  <c r="D16" i="2" s="1"/>
  <c r="D57" i="3"/>
  <c r="E57" i="3" s="1"/>
  <c r="B58" i="3"/>
  <c r="D50" i="2" l="1"/>
  <c r="D47" i="2"/>
  <c r="D55" i="2"/>
  <c r="D46" i="2"/>
  <c r="D56" i="2"/>
  <c r="D49" i="2"/>
  <c r="D53" i="2"/>
  <c r="D52" i="2"/>
  <c r="D37" i="2"/>
  <c r="D31" i="2"/>
  <c r="D32" i="2"/>
  <c r="D30" i="2"/>
  <c r="D41" i="2"/>
  <c r="D14" i="2"/>
  <c r="D34" i="2"/>
  <c r="D45" i="2"/>
  <c r="D54" i="2"/>
  <c r="D48" i="2"/>
  <c r="D51" i="2"/>
  <c r="D20" i="2"/>
  <c r="J58" i="1"/>
  <c r="E58" i="3"/>
  <c r="D4" i="2"/>
  <c r="D58" i="3"/>
  <c r="D57" i="2" l="1"/>
  <c r="N58" i="1" s="1"/>
  <c r="C58" i="2"/>
  <c r="D58" i="2" l="1"/>
  <c r="C58" i="1"/>
  <c r="D58" i="1" l="1"/>
  <c r="E58" i="1" l="1"/>
  <c r="R58" i="1" l="1"/>
</calcChain>
</file>

<file path=xl/sharedStrings.xml><?xml version="1.0" encoding="utf-8"?>
<sst xmlns="http://schemas.openxmlformats.org/spreadsheetml/2006/main" count="361" uniqueCount="130">
  <si>
    <t>ALEUTIANS EAST</t>
  </si>
  <si>
    <t>ANCHORAGE</t>
  </si>
  <si>
    <t>BRISTOL BAY</t>
  </si>
  <si>
    <t>CORDOVA</t>
  </si>
  <si>
    <t>CRAIG</t>
  </si>
  <si>
    <t>DENALI</t>
  </si>
  <si>
    <t>DILLINGHAM</t>
  </si>
  <si>
    <t>FAIRBANKS</t>
  </si>
  <si>
    <t>GALENA</t>
  </si>
  <si>
    <t>HAINES</t>
  </si>
  <si>
    <t>HOONAH</t>
  </si>
  <si>
    <t>HYDABURG</t>
  </si>
  <si>
    <t>JUNEAU</t>
  </si>
  <si>
    <t>KAKE</t>
  </si>
  <si>
    <t>KETCHIKAN</t>
  </si>
  <si>
    <t>KLAWOCK</t>
  </si>
  <si>
    <t>KODIAK</t>
  </si>
  <si>
    <t>LAKE &amp; PENINSULA</t>
  </si>
  <si>
    <t>MAT-SU</t>
  </si>
  <si>
    <t>NENANA</t>
  </si>
  <si>
    <t>NOME</t>
  </si>
  <si>
    <t>NORTH SLOPE</t>
  </si>
  <si>
    <t>NORTHWEST ARCTIC</t>
  </si>
  <si>
    <t>PELICAN</t>
  </si>
  <si>
    <t>PETERSBURG</t>
  </si>
  <si>
    <t>SITKA</t>
  </si>
  <si>
    <t>SKAGWAY</t>
  </si>
  <si>
    <t>TANANA</t>
  </si>
  <si>
    <t>UNALASKA</t>
  </si>
  <si>
    <t>VALDEZ</t>
  </si>
  <si>
    <t>WRANGELL</t>
  </si>
  <si>
    <t>YAKUTAT</t>
  </si>
  <si>
    <t>ALASKA GATEWAY</t>
  </si>
  <si>
    <t>ALEUTIAN REGION</t>
  </si>
  <si>
    <t>ANNETTE ISLAND</t>
  </si>
  <si>
    <t>BERING STRAIT</t>
  </si>
  <si>
    <t>CHATHAM</t>
  </si>
  <si>
    <t>CHUGACH</t>
  </si>
  <si>
    <t>COPPER RIVER</t>
  </si>
  <si>
    <t>DELTA GREELY</t>
  </si>
  <si>
    <t>IDITAROD</t>
  </si>
  <si>
    <t>KASHUNAMIUT</t>
  </si>
  <si>
    <t>KUSPUK</t>
  </si>
  <si>
    <t>LOWER KUSKOKWIM</t>
  </si>
  <si>
    <t>LOWER YUKON</t>
  </si>
  <si>
    <t>PRIBILOF</t>
  </si>
  <si>
    <t>SOUTHEAST ISLAND</t>
  </si>
  <si>
    <t>SOUTHWEST REGION</t>
  </si>
  <si>
    <t>YUKON FLATS</t>
  </si>
  <si>
    <t>YUKON-KOYUKUK</t>
  </si>
  <si>
    <t>YUPIIT</t>
  </si>
  <si>
    <t>KENAI PENINSULA</t>
  </si>
  <si>
    <t>TOTAL</t>
  </si>
  <si>
    <t>LOW</t>
  </si>
  <si>
    <t>HIGH</t>
  </si>
  <si>
    <t>TOTALS</t>
  </si>
  <si>
    <t>B</t>
  </si>
  <si>
    <t>A</t>
  </si>
  <si>
    <t>C</t>
  </si>
  <si>
    <t>D</t>
  </si>
  <si>
    <t>E</t>
  </si>
  <si>
    <t xml:space="preserve">F </t>
  </si>
  <si>
    <t>G</t>
  </si>
  <si>
    <t>H</t>
  </si>
  <si>
    <t xml:space="preserve">I 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</si>
  <si>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</si>
  <si>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</si>
  <si>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</si>
  <si>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</si>
  <si>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</si>
  <si>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</si>
  <si>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</si>
  <si>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</si>
  <si>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</si>
  <si>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</si>
  <si>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</si>
  <si>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SAINT MARY'S</t>
  </si>
  <si>
    <t xml:space="preserve">PELICAN </t>
  </si>
  <si>
    <t xml:space="preserve">LOWER YUKON </t>
  </si>
  <si>
    <t>U</t>
  </si>
  <si>
    <t>V</t>
  </si>
  <si>
    <t>W</t>
  </si>
  <si>
    <t>X</t>
  </si>
  <si>
    <t>Y</t>
  </si>
  <si>
    <t>Z</t>
  </si>
  <si>
    <t>AA</t>
  </si>
  <si>
    <t>SCHOOL DISTRICT</t>
  </si>
  <si>
    <t>ADJUSTMENTS BASED ON AUDITS</t>
  </si>
  <si>
    <t>SUB-TOTAL STATE REVENUE</t>
  </si>
  <si>
    <t>SUB-TOTAL LOCAL REVENUE</t>
  </si>
  <si>
    <t>ADJUSTED DEDUCTIBLE IMPACT AID</t>
  </si>
  <si>
    <t>ADJUSTED ADM</t>
  </si>
  <si>
    <t>REVENUE PER ADJ. ADM</t>
  </si>
  <si>
    <t>State Aid Based on Audits</t>
  </si>
  <si>
    <t>Actual State Aid Paid</t>
  </si>
  <si>
    <t>Audits Less Paid</t>
  </si>
  <si>
    <t>Adjustments Based on Audits (State Owes)</t>
  </si>
  <si>
    <t>Actual Deductible Impact Aid</t>
  </si>
  <si>
    <t>Adjustments Based on Audits</t>
  </si>
  <si>
    <t>Adjusted Deductible Impact Aid</t>
  </si>
  <si>
    <t>end of table</t>
  </si>
  <si>
    <t>High</t>
  </si>
  <si>
    <t>Low</t>
  </si>
  <si>
    <t>Difference</t>
  </si>
  <si>
    <t>5% Threshold</t>
  </si>
  <si>
    <t>DISPARITY CALCULATIONS</t>
  </si>
  <si>
    <t>Disparity Percentage</t>
  </si>
  <si>
    <t>95th and 5th percentile of AADM</t>
  </si>
  <si>
    <t>above 95%</t>
  </si>
  <si>
    <t>below 5%</t>
  </si>
  <si>
    <t>Mt. EDGECUMBE</t>
  </si>
  <si>
    <t>Z MT. EDGECUMBE</t>
  </si>
  <si>
    <t>between 5% &amp; 95%</t>
  </si>
  <si>
    <t/>
  </si>
  <si>
    <r>
      <t xml:space="preserve">ALASKA DEPARTMENT OF EDUCATION &amp; EARLY DEVELOPMENT
FY2012 DISPARITY TEST  Prepared 2/27/2013
</t>
    </r>
    <r>
      <rPr>
        <u/>
        <sz val="10"/>
        <rFont val="Arial"/>
        <family val="2"/>
      </rPr>
      <t>COMPILED FROM FISCAL YEAR 2012 AUDITS</t>
    </r>
  </si>
  <si>
    <t>ACTUAL FY2012 STATE FOUNDATION PAID</t>
  </si>
  <si>
    <t>FY2012 Other STATE REVENUE</t>
  </si>
  <si>
    <t>FY2012 CITY/BOROUGH APPROP.</t>
  </si>
  <si>
    <t>FY2012 EARNINGS ON INVESTMENTS</t>
  </si>
  <si>
    <t>FY2012 OTHER LOCAL REVENUE</t>
  </si>
  <si>
    <t>FY2012 IN-KIND SERVICES</t>
  </si>
  <si>
    <t>FY2012 OTHER REAA REVENUE</t>
  </si>
  <si>
    <t>FY2012 TUITION STUDENTS</t>
  </si>
  <si>
    <t>FY2012 TUITION DISTRICTS</t>
  </si>
  <si>
    <t>FY2012 OTHER FEDERAL FUNDS</t>
  </si>
  <si>
    <t>FY2012 OTHER REVENUE</t>
  </si>
  <si>
    <t>FY2012 FUND TRANSFERS IN</t>
  </si>
  <si>
    <t>FY2012 AUDITED TOTAL REVENUES</t>
  </si>
  <si>
    <r>
      <t xml:space="preserve">ALASKA DEPARTMENT OF EDUCATION &amp; EARLY DEVELOPMENT
FY2012 DISPARITY TEST - Page 1 Column C. Adjusted Based on Audits (State Owes)
</t>
    </r>
    <r>
      <rPr>
        <u/>
        <sz val="10"/>
        <rFont val="Arial"/>
        <family val="2"/>
      </rPr>
      <t>COMPILED FROM FISCAL YEAR 2012 AUDITS</t>
    </r>
  </si>
  <si>
    <r>
      <t xml:space="preserve">ALASKA DEPARTMENT OF EDUCATION &amp; EARLY DEVELOPMENT
FY2012 DISPARITY TEST - Page 2 Column N, Adjusted Deductible Impact Aid
</t>
    </r>
    <r>
      <rPr>
        <u/>
        <sz val="10"/>
        <rFont val="Arial"/>
        <family val="2"/>
      </rPr>
      <t>COMPILED FROM FISCAL YEAR 2012 AUDITS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</si>
</sst>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</font>
    <font>
      <sz val="10"/>
      <color theme="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0">
    <xf numFmtId="0" fontId="0" fillId="0" borderId="0" xfId="0"/>
    <xf numFmtId="3" fontId="0" fillId="0" borderId="0" xfId="0" applyNumberFormat="1" applyFill="1" applyAlignment="1">
      <alignment horizontal="left"/>
    </xf>
    <xf numFmtId="3" fontId="5" fillId="0" borderId="0" xfId="0" applyNumberFormat="1" applyFont="1" applyFill="1" applyAlignment="1">
      <alignment horizontal="center"/>
    </xf>
    <xf numFmtId="3" fontId="0" fillId="0" borderId="2" xfId="0" applyNumberFormat="1" applyFont="1" applyFill="1" applyBorder="1"/>
    <xf numFmtId="3" fontId="0" fillId="0" borderId="0" xfId="0" applyNumberFormat="1" applyFont="1" applyFill="1"/>
    <xf numFmtId="3" fontId="0" fillId="0" borderId="0" xfId="0" applyNumberFormat="1" applyFont="1" applyFill="1" applyBorder="1"/>
    <xf numFmtId="3" fontId="0" fillId="0" borderId="0" xfId="0" applyNumberFormat="1" applyFont="1" applyFill="1" applyBorder="1" applyProtection="1">
      <protection locked="0"/>
    </xf>
    <xf numFmtId="0" fontId="0" fillId="0" borderId="0" xfId="0" applyFill="1"/>
    <xf numFmtId="3" fontId="0" fillId="0" borderId="1" xfId="0" applyNumberFormat="1" applyFont="1" applyFill="1" applyBorder="1"/>
    <xf numFmtId="3" fontId="0" fillId="0" borderId="2" xfId="0" applyNumberFormat="1" applyFill="1" applyBorder="1"/>
    <xf numFmtId="3" fontId="0" fillId="0" borderId="0" xfId="0" applyNumberFormat="1" applyFill="1" applyBorder="1" applyAlignment="1">
      <alignment horizontal="left"/>
    </xf>
    <xf numFmtId="164" fontId="0" fillId="0" borderId="0" xfId="1" applyNumberFormat="1" applyFont="1" applyFill="1"/>
    <xf numFmtId="164" fontId="5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3" fontId="0" fillId="0" borderId="0" xfId="0" applyNumberFormat="1" applyFont="1" applyFill="1" applyBorder="1" applyAlignment="1" applyProtection="1">
      <alignment horizontal="left"/>
      <protection locked="0"/>
    </xf>
    <xf numFmtId="43" fontId="0" fillId="0" borderId="0" xfId="1" applyFont="1" applyFill="1" applyBorder="1" applyProtection="1">
      <protection locked="0"/>
    </xf>
    <xf numFmtId="3" fontId="0" fillId="0" borderId="3" xfId="0" applyNumberFormat="1" applyFill="1" applyBorder="1"/>
    <xf numFmtId="3" fontId="0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6" fontId="0" fillId="0" borderId="3" xfId="0" applyNumberFormat="1" applyFont="1" applyFill="1" applyBorder="1" applyAlignment="1">
      <alignment horizontal="right"/>
    </xf>
    <xf numFmtId="3" fontId="0" fillId="0" borderId="0" xfId="0" applyNumberFormat="1" applyFont="1" applyFill="1" applyBorder="1" applyAlignment="1">
      <alignment horizontal="right"/>
    </xf>
    <xf numFmtId="164" fontId="0" fillId="0" borderId="1" xfId="1" applyNumberFormat="1" applyFont="1" applyFill="1" applyBorder="1"/>
    <xf numFmtId="164" fontId="0" fillId="0" borderId="3" xfId="0" applyNumberFormat="1" applyFill="1" applyBorder="1"/>
    <xf numFmtId="164" fontId="0" fillId="0" borderId="3" xfId="1" applyNumberFormat="1" applyFont="1" applyFill="1" applyBorder="1"/>
    <xf numFmtId="0" fontId="4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 applyProtection="1">
      <alignment horizontal="left"/>
      <protection locked="0"/>
    </xf>
    <xf numFmtId="3" fontId="4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Alignment="1" applyProtection="1">
      <alignment horizontal="right"/>
      <protection locked="0"/>
    </xf>
    <xf numFmtId="10" fontId="0" fillId="0" borderId="0" xfId="5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Protection="1">
      <protection locked="0"/>
    </xf>
    <xf numFmtId="10" fontId="0" fillId="0" borderId="0" xfId="5" applyNumberFormat="1" applyFont="1" applyFill="1" applyBorder="1" applyProtection="1">
      <protection locked="0"/>
    </xf>
    <xf numFmtId="3" fontId="0" fillId="0" borderId="2" xfId="0" applyNumberFormat="1" applyFill="1" applyBorder="1"/>
    <xf numFmtId="3" fontId="1" fillId="0" borderId="0" xfId="0" applyNumberFormat="1" applyFont="1" applyFill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3" fontId="0" fillId="0" borderId="1" xfId="0" applyNumberFormat="1" applyFont="1" applyFill="1" applyBorder="1"/>
    <xf numFmtId="3" fontId="0" fillId="0" borderId="1" xfId="0" applyNumberFormat="1" applyFill="1" applyBorder="1"/>
    <xf numFmtId="43" fontId="0" fillId="0" borderId="0" xfId="1" applyFont="1" applyFill="1" applyBorder="1" applyAlignment="1" applyProtection="1">
      <alignment horizontal="right"/>
      <protection locked="0"/>
    </xf>
    <xf numFmtId="10" fontId="0" fillId="0" borderId="0" xfId="0" applyNumberFormat="1" applyFill="1" applyBorder="1" applyAlignment="1" applyProtection="1">
      <alignment horizontal="right"/>
      <protection locked="0"/>
    </xf>
    <xf numFmtId="10" fontId="0" fillId="0" borderId="0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Fill="1" applyBorder="1" applyAlignment="1" applyProtection="1">
      <alignment horizontal="left"/>
      <protection locked="0"/>
    </xf>
    <xf numFmtId="164" fontId="0" fillId="0" borderId="1" xfId="1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164" fontId="5" fillId="0" borderId="0" xfId="1" applyNumberFormat="1" applyFont="1" applyFill="1"/>
    <xf numFmtId="0" fontId="2" fillId="0" borderId="0" xfId="0" applyFont="1" applyFill="1" applyAlignment="1">
      <alignment horizontal="left"/>
    </xf>
    <xf numFmtId="4" fontId="5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43" fontId="0" fillId="0" borderId="3" xfId="1" applyNumberFormat="1" applyFont="1" applyFill="1" applyBorder="1" applyAlignment="1">
      <alignment horizontal="right"/>
    </xf>
    <xf numFmtId="9" fontId="0" fillId="0" borderId="0" xfId="5" applyFont="1" applyFill="1" applyBorder="1"/>
    <xf numFmtId="4" fontId="0" fillId="0" borderId="0" xfId="0" applyNumberFormat="1" applyFill="1" applyBorder="1"/>
    <xf numFmtId="4" fontId="0" fillId="0" borderId="0" xfId="0" applyNumberFormat="1" applyFont="1" applyFill="1" applyBorder="1"/>
    <xf numFmtId="4" fontId="0" fillId="0" borderId="0" xfId="0" applyNumberFormat="1" applyFont="1" applyFill="1" applyBorder="1" applyProtection="1">
      <protection locked="0"/>
    </xf>
    <xf numFmtId="164" fontId="3" fillId="0" borderId="1" xfId="2" applyNumberFormat="1" applyFont="1" applyFill="1" applyBorder="1"/>
    <xf numFmtId="4" fontId="3" fillId="0" borderId="1" xfId="0" applyNumberFormat="1" applyFont="1" applyFill="1" applyBorder="1" applyAlignment="1"/>
    <xf numFmtId="4" fontId="3" fillId="0" borderId="2" xfId="0" applyNumberFormat="1" applyFont="1" applyFill="1" applyBorder="1" applyAlignment="1"/>
    <xf numFmtId="4" fontId="3" fillId="0" borderId="2" xfId="0" applyNumberFormat="1" applyFont="1" applyFill="1" applyBorder="1"/>
    <xf numFmtId="43" fontId="0" fillId="0" borderId="1" xfId="1" applyFont="1" applyFill="1" applyBorder="1" applyAlignment="1"/>
    <xf numFmtId="164" fontId="0" fillId="0" borderId="1" xfId="1" applyNumberFormat="1" applyFont="1" applyFill="1" applyBorder="1" applyAlignment="1"/>
    <xf numFmtId="164" fontId="1" fillId="0" borderId="1" xfId="2" applyNumberFormat="1" applyFont="1" applyFill="1" applyBorder="1"/>
    <xf numFmtId="164" fontId="5" fillId="0" borderId="1" xfId="1" applyNumberFormat="1" applyFont="1" applyFill="1" applyBorder="1"/>
    <xf numFmtId="164" fontId="5" fillId="0" borderId="3" xfId="1" applyNumberFormat="1" applyFont="1" applyFill="1" applyBorder="1"/>
    <xf numFmtId="0" fontId="5" fillId="0" borderId="0" xfId="0" applyFont="1" applyFill="1"/>
    <xf numFmtId="164" fontId="5" fillId="0" borderId="3" xfId="0" applyNumberFormat="1" applyFont="1" applyFill="1" applyBorder="1"/>
    <xf numFmtId="164" fontId="0" fillId="0" borderId="2" xfId="1" applyNumberFormat="1" applyFont="1" applyFill="1" applyBorder="1"/>
    <xf numFmtId="3" fontId="1" fillId="0" borderId="4" xfId="0" applyNumberFormat="1" applyFont="1" applyFill="1" applyBorder="1" applyAlignment="1">
      <alignment wrapText="1"/>
    </xf>
    <xf numFmtId="3" fontId="1" fillId="0" borderId="4" xfId="0" applyNumberFormat="1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3" fontId="1" fillId="0" borderId="5" xfId="0" applyNumberFormat="1" applyFont="1" applyFill="1" applyBorder="1" applyAlignment="1">
      <alignment wrapText="1"/>
    </xf>
    <xf numFmtId="164" fontId="1" fillId="0" borderId="6" xfId="1" applyNumberFormat="1" applyFont="1" applyFill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3" fontId="1" fillId="0" borderId="6" xfId="0" applyNumberFormat="1" applyFont="1" applyFill="1" applyBorder="1"/>
    <xf numFmtId="0" fontId="1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10" fontId="0" fillId="0" borderId="8" xfId="5" applyNumberFormat="1" applyFont="1" applyFill="1" applyBorder="1"/>
    <xf numFmtId="165" fontId="0" fillId="0" borderId="8" xfId="11" applyNumberFormat="1" applyFont="1" applyFill="1" applyBorder="1" applyProtection="1">
      <protection locked="0"/>
    </xf>
    <xf numFmtId="165" fontId="0" fillId="0" borderId="8" xfId="11" applyNumberFormat="1" applyFont="1" applyFill="1" applyBorder="1"/>
    <xf numFmtId="3" fontId="0" fillId="0" borderId="8" xfId="0" applyNumberFormat="1" applyFont="1" applyFill="1" applyBorder="1" applyAlignment="1">
      <alignment horizontal="right"/>
    </xf>
    <xf numFmtId="3" fontId="0" fillId="0" borderId="8" xfId="0" applyNumberFormat="1" applyFont="1" applyFill="1" applyBorder="1" applyAlignment="1" applyProtection="1">
      <alignment horizontal="right"/>
      <protection locked="0"/>
    </xf>
    <xf numFmtId="3" fontId="0" fillId="0" borderId="10" xfId="0" applyNumberFormat="1" applyFont="1" applyFill="1" applyBorder="1"/>
    <xf numFmtId="3" fontId="0" fillId="0" borderId="9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1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 applyProtection="1">
      <alignment horizontal="left"/>
      <protection locked="0"/>
    </xf>
    <xf numFmtId="0" fontId="10" fillId="0" borderId="0" xfId="0" applyFont="1" applyFill="1"/>
    <xf numFmtId="3" fontId="11" fillId="0" borderId="4" xfId="0" applyNumberFormat="1" applyFont="1" applyFill="1" applyBorder="1" applyAlignment="1">
      <alignment horizontal="center" wrapText="1"/>
    </xf>
    <xf numFmtId="3" fontId="1" fillId="0" borderId="0" xfId="0" applyNumberFormat="1" applyFont="1" applyFill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4" fontId="0" fillId="0" borderId="8" xfId="0" applyNumberFormat="1" applyFont="1" applyFill="1" applyBorder="1"/>
  </cellXfs>
  <cellStyles count="12">
    <cellStyle name="Comma" xfId="1" builtinId="3"/>
    <cellStyle name="Comma 2" xfId="2"/>
    <cellStyle name="Comma 2 2" xfId="8"/>
    <cellStyle name="Comma 3" xfId="6"/>
    <cellStyle name="Currency" xfId="11" builtinId="4"/>
    <cellStyle name="Currency 2" xfId="3"/>
    <cellStyle name="Currency 2 2" xfId="9"/>
    <cellStyle name="Normal" xfId="0" builtinId="0"/>
    <cellStyle name="Normal 2" xfId="4"/>
    <cellStyle name="Normal 2 2" xfId="7"/>
    <cellStyle name="Percent" xfId="5" builtinId="5"/>
    <cellStyle name="Percent 2" xfId="10"/>
  </cellStyles>
  <dxfs count="0"/>
  <tableStyles count="0" defaultTableStyle="TableStyleMedium9" defaultPivotStyle="PivotStyleLight16"/>
  <colors>
    <mruColors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3"/>
  <sheetViews>
    <sheetView tabSelected="1" zoomScaleNormal="100" workbookViewId="0">
      <pane xSplit="1" ySplit="3" topLeftCell="B28" activePane="bottomRight" state="frozen"/>
      <selection activeCell="U58" sqref="U58"/>
      <selection pane="topRight" activeCell="U58" sqref="U58"/>
      <selection pane="bottomLeft" activeCell="U58" sqref="U58"/>
      <selection pane="bottomRight" activeCell="B61" sqref="B61"/>
    </sheetView>
  </sheetViews>
  <sheetFormatPr defaultColWidth="14.7109375" defaultRowHeight="12.75" x14ac:dyDescent="0.2"/>
  <cols>
    <col min="1" max="1" width="20.7109375" style="36" customWidth="1"/>
    <col min="2" max="2" width="16.28515625" style="36" customWidth="1"/>
    <col min="3" max="3" width="14.140625" style="36" customWidth="1"/>
    <col min="4" max="4" width="12.5703125" style="36" bestFit="1" customWidth="1"/>
    <col min="5" max="5" width="14.42578125" style="36" bestFit="1" customWidth="1"/>
    <col min="6" max="6" width="13.85546875" style="36" bestFit="1" customWidth="1"/>
    <col min="7" max="7" width="14.140625" style="36" bestFit="1" customWidth="1"/>
    <col min="8" max="8" width="14.42578125" style="36" bestFit="1" customWidth="1"/>
    <col min="9" max="9" width="11.7109375" style="36" bestFit="1" customWidth="1"/>
    <col min="10" max="10" width="12.7109375" style="36" bestFit="1" customWidth="1"/>
    <col min="11" max="11" width="13.28515625" style="36" customWidth="1"/>
    <col min="12" max="12" width="10.7109375" style="36" bestFit="1" customWidth="1"/>
    <col min="13" max="13" width="10.28515625" style="36" bestFit="1" customWidth="1"/>
    <col min="14" max="14" width="12.42578125" style="36" bestFit="1" customWidth="1"/>
    <col min="15" max="15" width="14.42578125" style="36" bestFit="1" customWidth="1"/>
    <col min="16" max="16" width="11.7109375" style="36" bestFit="1" customWidth="1"/>
    <col min="17" max="17" width="12.28515625" style="36" customWidth="1"/>
    <col min="18" max="18" width="16" style="36" bestFit="1" customWidth="1"/>
    <col min="19" max="19" width="11.28515625" style="35" bestFit="1" customWidth="1"/>
    <col min="20" max="20" width="10" style="35" bestFit="1" customWidth="1"/>
    <col min="21" max="21" width="17.85546875" style="35" customWidth="1"/>
    <col min="22" max="48" width="14.7109375" style="35" customWidth="1"/>
    <col min="49" max="16384" width="14.7109375" style="36"/>
  </cols>
  <sheetData>
    <row r="1" spans="1:32" ht="39" customHeight="1" x14ac:dyDescent="0.2">
      <c r="A1" s="87" t="s">
        <v>114</v>
      </c>
      <c r="B1" s="87"/>
      <c r="C1" s="87"/>
      <c r="D1" s="87"/>
      <c r="E1" s="87"/>
      <c r="F1" s="4"/>
      <c r="G1" s="4"/>
      <c r="H1" s="4"/>
      <c r="I1" s="1"/>
      <c r="J1" s="1"/>
      <c r="K1" s="1"/>
      <c r="L1" s="1"/>
      <c r="M1" s="4"/>
      <c r="N1" s="4"/>
      <c r="O1" s="4"/>
      <c r="P1" s="1"/>
      <c r="Q1" s="1"/>
      <c r="R1" s="1"/>
      <c r="S1" s="1"/>
      <c r="T1" s="5"/>
      <c r="U1" s="14"/>
      <c r="V1" s="14"/>
      <c r="W1" s="14"/>
      <c r="X1" s="14"/>
      <c r="Y1" s="14"/>
      <c r="Z1" s="14"/>
      <c r="AA1" s="14"/>
      <c r="AB1" s="14"/>
      <c r="AC1" s="6"/>
      <c r="AD1" s="6"/>
      <c r="AE1" s="6"/>
      <c r="AF1" s="6"/>
    </row>
    <row r="2" spans="1:32" x14ac:dyDescent="0.2">
      <c r="A2" s="2" t="s">
        <v>57</v>
      </c>
      <c r="B2" s="2" t="s">
        <v>56</v>
      </c>
      <c r="C2" s="2" t="s">
        <v>58</v>
      </c>
      <c r="D2" s="2" t="s">
        <v>59</v>
      </c>
      <c r="E2" s="2" t="s">
        <v>60</v>
      </c>
      <c r="F2" s="2" t="s">
        <v>61</v>
      </c>
      <c r="G2" s="2" t="s">
        <v>62</v>
      </c>
      <c r="H2" s="2" t="s">
        <v>63</v>
      </c>
      <c r="I2" s="2" t="s">
        <v>64</v>
      </c>
      <c r="J2" s="19" t="s">
        <v>65</v>
      </c>
      <c r="K2" s="19" t="s">
        <v>66</v>
      </c>
      <c r="L2" s="2" t="s">
        <v>67</v>
      </c>
      <c r="M2" s="2" t="s">
        <v>68</v>
      </c>
      <c r="N2" s="2" t="s">
        <v>69</v>
      </c>
      <c r="O2" s="2" t="s">
        <v>70</v>
      </c>
      <c r="P2" s="2" t="s">
        <v>71</v>
      </c>
      <c r="Q2" s="2" t="s">
        <v>72</v>
      </c>
      <c r="R2" s="2" t="s">
        <v>73</v>
      </c>
      <c r="S2" s="47" t="s">
        <v>74</v>
      </c>
      <c r="T2" s="19" t="s">
        <v>75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51.75" thickBot="1" x14ac:dyDescent="0.25">
      <c r="A3" s="66" t="s">
        <v>86</v>
      </c>
      <c r="B3" s="67" t="s">
        <v>115</v>
      </c>
      <c r="C3" s="67" t="s">
        <v>87</v>
      </c>
      <c r="D3" s="67" t="s">
        <v>116</v>
      </c>
      <c r="E3" s="67" t="s">
        <v>88</v>
      </c>
      <c r="F3" s="67" t="s">
        <v>117</v>
      </c>
      <c r="G3" s="67" t="s">
        <v>118</v>
      </c>
      <c r="H3" s="67" t="s">
        <v>119</v>
      </c>
      <c r="I3" s="67" t="s">
        <v>120</v>
      </c>
      <c r="J3" s="68" t="s">
        <v>89</v>
      </c>
      <c r="K3" s="68" t="s">
        <v>121</v>
      </c>
      <c r="L3" s="68" t="s">
        <v>122</v>
      </c>
      <c r="M3" s="68" t="s">
        <v>123</v>
      </c>
      <c r="N3" s="67" t="s">
        <v>90</v>
      </c>
      <c r="O3" s="67" t="s">
        <v>124</v>
      </c>
      <c r="P3" s="67" t="s">
        <v>125</v>
      </c>
      <c r="Q3" s="67" t="s">
        <v>126</v>
      </c>
      <c r="R3" s="67" t="s">
        <v>127</v>
      </c>
      <c r="S3" s="67" t="s">
        <v>91</v>
      </c>
      <c r="T3" s="67" t="s">
        <v>92</v>
      </c>
      <c r="U3" s="86" t="s">
        <v>107</v>
      </c>
      <c r="V3" s="26"/>
      <c r="W3" s="27"/>
      <c r="X3" s="25"/>
      <c r="Y3" s="27"/>
      <c r="Z3" s="27"/>
      <c r="AA3" s="27"/>
      <c r="AB3" s="27"/>
      <c r="AC3" s="27"/>
      <c r="AD3" s="27"/>
      <c r="AE3" s="27"/>
      <c r="AF3" s="27"/>
    </row>
    <row r="4" spans="1:32" ht="13.5" thickTop="1" x14ac:dyDescent="0.2">
      <c r="A4" s="37" t="s">
        <v>21</v>
      </c>
      <c r="B4" s="38">
        <v>13917549</v>
      </c>
      <c r="C4" s="43">
        <v>42138</v>
      </c>
      <c r="D4" s="43">
        <v>397410</v>
      </c>
      <c r="E4" s="34">
        <v>14357097</v>
      </c>
      <c r="F4" s="54">
        <v>32125626</v>
      </c>
      <c r="G4" s="54">
        <v>0</v>
      </c>
      <c r="H4" s="54">
        <v>247505</v>
      </c>
      <c r="I4" s="54">
        <v>2460072</v>
      </c>
      <c r="J4" s="43">
        <v>34833203</v>
      </c>
      <c r="K4" s="54" t="s">
        <v>113</v>
      </c>
      <c r="L4" s="54">
        <v>0</v>
      </c>
      <c r="M4" s="54">
        <v>0</v>
      </c>
      <c r="N4" s="43">
        <v>1550615</v>
      </c>
      <c r="O4" s="54">
        <v>0</v>
      </c>
      <c r="P4" s="54">
        <v>1549499</v>
      </c>
      <c r="Q4" s="54">
        <v>0</v>
      </c>
      <c r="R4" s="34">
        <v>52290414</v>
      </c>
      <c r="S4" s="55">
        <v>4838.12</v>
      </c>
      <c r="T4" s="37">
        <v>10808</v>
      </c>
      <c r="U4" s="84" t="s">
        <v>108</v>
      </c>
      <c r="V4" s="39"/>
      <c r="W4" s="40"/>
      <c r="X4" s="41"/>
      <c r="Y4" s="41"/>
      <c r="Z4" s="41"/>
      <c r="AA4" s="41"/>
      <c r="AB4" s="41"/>
      <c r="AC4" s="41"/>
      <c r="AD4" s="41"/>
      <c r="AE4" s="41"/>
      <c r="AF4" s="41"/>
    </row>
    <row r="5" spans="1:32" x14ac:dyDescent="0.2">
      <c r="A5" s="37" t="s">
        <v>26</v>
      </c>
      <c r="B5" s="38">
        <v>442774</v>
      </c>
      <c r="C5" s="43">
        <v>0</v>
      </c>
      <c r="D5" s="43">
        <v>13992</v>
      </c>
      <c r="E5" s="34">
        <v>456766</v>
      </c>
      <c r="F5" s="54">
        <v>1211588</v>
      </c>
      <c r="G5" s="54">
        <v>0</v>
      </c>
      <c r="H5" s="54">
        <v>448</v>
      </c>
      <c r="I5" s="54">
        <v>0</v>
      </c>
      <c r="J5" s="43">
        <v>1212036</v>
      </c>
      <c r="K5" s="54" t="s">
        <v>113</v>
      </c>
      <c r="L5" s="54">
        <v>0</v>
      </c>
      <c r="M5" s="54">
        <v>0</v>
      </c>
      <c r="N5" s="43">
        <v>0</v>
      </c>
      <c r="O5" s="54">
        <v>0</v>
      </c>
      <c r="P5" s="54">
        <v>29090</v>
      </c>
      <c r="Q5" s="54">
        <v>0</v>
      </c>
      <c r="R5" s="34">
        <v>1697892</v>
      </c>
      <c r="S5" s="56">
        <v>170.34</v>
      </c>
      <c r="T5" s="37">
        <v>9968</v>
      </c>
      <c r="U5" s="84" t="s">
        <v>108</v>
      </c>
      <c r="V5" s="39"/>
      <c r="W5" s="40"/>
      <c r="X5" s="41"/>
      <c r="Y5" s="41"/>
      <c r="Z5" s="41"/>
      <c r="AA5" s="41"/>
      <c r="AB5" s="41"/>
      <c r="AC5" s="41"/>
      <c r="AD5" s="41"/>
    </row>
    <row r="6" spans="1:32" x14ac:dyDescent="0.2">
      <c r="A6" s="37" t="s">
        <v>29</v>
      </c>
      <c r="B6" s="38">
        <v>4521522</v>
      </c>
      <c r="C6" s="43">
        <v>83</v>
      </c>
      <c r="D6" s="43">
        <v>114475</v>
      </c>
      <c r="E6" s="34">
        <v>4636080</v>
      </c>
      <c r="F6" s="54">
        <v>8138692</v>
      </c>
      <c r="G6" s="54">
        <v>1786</v>
      </c>
      <c r="H6" s="54">
        <v>12906</v>
      </c>
      <c r="I6" s="54">
        <v>0</v>
      </c>
      <c r="J6" s="43">
        <v>8153384</v>
      </c>
      <c r="K6" s="54" t="s">
        <v>113</v>
      </c>
      <c r="L6" s="54">
        <v>0</v>
      </c>
      <c r="M6" s="54">
        <v>0</v>
      </c>
      <c r="N6" s="43">
        <v>3075</v>
      </c>
      <c r="O6" s="54">
        <v>0</v>
      </c>
      <c r="P6" s="54">
        <v>73687</v>
      </c>
      <c r="Q6" s="54">
        <v>0</v>
      </c>
      <c r="R6" s="34">
        <v>12866226</v>
      </c>
      <c r="S6" s="56">
        <v>1393.63</v>
      </c>
      <c r="T6" s="37">
        <v>9232</v>
      </c>
      <c r="U6" s="84" t="s">
        <v>108</v>
      </c>
      <c r="V6" s="39"/>
      <c r="W6" s="40"/>
      <c r="X6" s="41"/>
      <c r="Y6" s="41"/>
      <c r="Z6" s="41"/>
      <c r="AA6" s="41"/>
      <c r="AB6" s="41"/>
      <c r="AC6" s="41"/>
      <c r="AD6" s="41"/>
    </row>
    <row r="7" spans="1:32" x14ac:dyDescent="0.2">
      <c r="A7" s="37" t="s">
        <v>77</v>
      </c>
      <c r="B7" s="38">
        <v>434418</v>
      </c>
      <c r="C7" s="43">
        <v>0</v>
      </c>
      <c r="D7" s="43">
        <v>5740</v>
      </c>
      <c r="E7" s="34">
        <v>440158</v>
      </c>
      <c r="F7" s="54">
        <v>51841</v>
      </c>
      <c r="G7" s="54">
        <v>142</v>
      </c>
      <c r="H7" s="54">
        <v>7357</v>
      </c>
      <c r="I7" s="54">
        <v>0</v>
      </c>
      <c r="J7" s="43">
        <v>59340</v>
      </c>
      <c r="K7" s="54" t="s">
        <v>113</v>
      </c>
      <c r="L7" s="54">
        <v>0</v>
      </c>
      <c r="M7" s="54">
        <v>2450</v>
      </c>
      <c r="N7" s="43">
        <v>0</v>
      </c>
      <c r="O7" s="54">
        <v>34</v>
      </c>
      <c r="P7" s="54">
        <v>19806</v>
      </c>
      <c r="Q7" s="54">
        <v>0</v>
      </c>
      <c r="R7" s="34">
        <v>521788</v>
      </c>
      <c r="S7" s="56">
        <v>69.88</v>
      </c>
      <c r="T7" s="37">
        <v>7467</v>
      </c>
      <c r="U7" s="84" t="s">
        <v>108</v>
      </c>
      <c r="V7" s="39"/>
      <c r="W7" s="40"/>
      <c r="X7" s="41"/>
      <c r="Y7" s="41"/>
      <c r="Z7" s="41"/>
      <c r="AA7" s="41"/>
      <c r="AB7" s="41"/>
      <c r="AC7" s="41"/>
      <c r="AD7" s="41"/>
    </row>
    <row r="8" spans="1:32" x14ac:dyDescent="0.2">
      <c r="A8" s="37" t="s">
        <v>16</v>
      </c>
      <c r="B8" s="38">
        <v>23540558</v>
      </c>
      <c r="C8" s="43">
        <v>0</v>
      </c>
      <c r="D8" s="43">
        <v>1373403</v>
      </c>
      <c r="E8" s="34">
        <v>24913961</v>
      </c>
      <c r="F8" s="54">
        <v>9403817</v>
      </c>
      <c r="G8" s="54">
        <v>0</v>
      </c>
      <c r="H8" s="54">
        <v>77647</v>
      </c>
      <c r="I8" s="54">
        <v>846533</v>
      </c>
      <c r="J8" s="43">
        <v>10327997</v>
      </c>
      <c r="K8" s="54" t="s">
        <v>113</v>
      </c>
      <c r="L8" s="54">
        <v>0</v>
      </c>
      <c r="M8" s="54">
        <v>0</v>
      </c>
      <c r="N8" s="43">
        <v>749902</v>
      </c>
      <c r="O8" s="54">
        <v>38938</v>
      </c>
      <c r="P8" s="54">
        <v>1268361</v>
      </c>
      <c r="Q8" s="54">
        <v>0</v>
      </c>
      <c r="R8" s="34">
        <v>37299159</v>
      </c>
      <c r="S8" s="56">
        <v>5053.3500000000004</v>
      </c>
      <c r="T8" s="37">
        <v>7381</v>
      </c>
      <c r="U8" s="84" t="s">
        <v>108</v>
      </c>
      <c r="V8" s="39"/>
      <c r="W8" s="40"/>
      <c r="X8" s="41"/>
      <c r="Y8" s="41"/>
      <c r="Z8" s="41"/>
      <c r="AA8" s="41"/>
      <c r="AB8" s="41"/>
      <c r="AC8" s="41"/>
      <c r="AD8" s="41"/>
    </row>
    <row r="9" spans="1:32" x14ac:dyDescent="0.2">
      <c r="A9" s="37" t="s">
        <v>11</v>
      </c>
      <c r="B9" s="38">
        <v>1111376</v>
      </c>
      <c r="C9" s="43">
        <v>8842</v>
      </c>
      <c r="D9" s="43">
        <v>17317</v>
      </c>
      <c r="E9" s="34">
        <v>1137535</v>
      </c>
      <c r="F9" s="54">
        <v>0</v>
      </c>
      <c r="G9" s="54">
        <v>0</v>
      </c>
      <c r="H9" s="54">
        <v>30796</v>
      </c>
      <c r="I9" s="54">
        <v>64000</v>
      </c>
      <c r="J9" s="43">
        <v>94796</v>
      </c>
      <c r="K9" s="54" t="s">
        <v>113</v>
      </c>
      <c r="L9" s="54">
        <v>0</v>
      </c>
      <c r="M9" s="54">
        <v>0</v>
      </c>
      <c r="N9" s="43">
        <v>36095</v>
      </c>
      <c r="O9" s="54">
        <v>162601</v>
      </c>
      <c r="P9" s="54">
        <v>120862</v>
      </c>
      <c r="Q9" s="54">
        <v>0</v>
      </c>
      <c r="R9" s="34">
        <v>1551889</v>
      </c>
      <c r="S9" s="56">
        <v>210.82</v>
      </c>
      <c r="T9" s="37">
        <v>7361</v>
      </c>
      <c r="U9" s="84" t="s">
        <v>108</v>
      </c>
      <c r="V9" s="39"/>
      <c r="W9" s="40"/>
      <c r="X9" s="41"/>
      <c r="Y9" s="41"/>
      <c r="Z9" s="41"/>
      <c r="AA9" s="41"/>
      <c r="AB9" s="41"/>
      <c r="AC9" s="41"/>
      <c r="AD9" s="41"/>
    </row>
    <row r="10" spans="1:32" x14ac:dyDescent="0.2">
      <c r="A10" s="37" t="s">
        <v>37</v>
      </c>
      <c r="B10" s="38">
        <v>2286673</v>
      </c>
      <c r="C10" s="43">
        <v>0</v>
      </c>
      <c r="D10" s="43">
        <v>31438</v>
      </c>
      <c r="E10" s="34">
        <v>2318111</v>
      </c>
      <c r="F10" s="54">
        <v>0</v>
      </c>
      <c r="G10" s="54" t="s">
        <v>113</v>
      </c>
      <c r="H10" s="54" t="s">
        <v>113</v>
      </c>
      <c r="I10" s="54">
        <v>0</v>
      </c>
      <c r="J10" s="43">
        <v>0</v>
      </c>
      <c r="K10" s="54">
        <v>15142</v>
      </c>
      <c r="L10" s="54">
        <v>0</v>
      </c>
      <c r="M10" s="54">
        <v>0</v>
      </c>
      <c r="N10" s="43">
        <v>46904</v>
      </c>
      <c r="O10" s="54">
        <v>154430</v>
      </c>
      <c r="P10" s="54">
        <v>218453</v>
      </c>
      <c r="Q10" s="54">
        <v>0</v>
      </c>
      <c r="R10" s="34">
        <v>2753040</v>
      </c>
      <c r="S10" s="56">
        <v>382.73</v>
      </c>
      <c r="T10" s="37">
        <v>7193</v>
      </c>
      <c r="U10" s="84" t="s">
        <v>108</v>
      </c>
      <c r="V10" s="39"/>
      <c r="W10" s="40"/>
      <c r="X10" s="41"/>
      <c r="Y10" s="41"/>
      <c r="Z10" s="41"/>
      <c r="AA10" s="41"/>
      <c r="AB10" s="41"/>
      <c r="AC10" s="41"/>
      <c r="AD10" s="41"/>
    </row>
    <row r="11" spans="1:32" x14ac:dyDescent="0.2">
      <c r="A11" s="37" t="s">
        <v>10</v>
      </c>
      <c r="B11" s="38">
        <v>2044216</v>
      </c>
      <c r="C11" s="43">
        <v>0</v>
      </c>
      <c r="D11" s="43">
        <v>32773</v>
      </c>
      <c r="E11" s="34">
        <v>2076989</v>
      </c>
      <c r="F11" s="54">
        <v>674727</v>
      </c>
      <c r="G11" s="54">
        <v>6263</v>
      </c>
      <c r="H11" s="54">
        <v>32359</v>
      </c>
      <c r="I11" s="54">
        <v>0</v>
      </c>
      <c r="J11" s="43">
        <v>713349</v>
      </c>
      <c r="K11" s="54" t="s">
        <v>113</v>
      </c>
      <c r="L11" s="54">
        <v>0</v>
      </c>
      <c r="M11" s="54">
        <v>0</v>
      </c>
      <c r="N11" s="43">
        <v>36252</v>
      </c>
      <c r="O11" s="54">
        <v>0</v>
      </c>
      <c r="P11" s="54">
        <v>42652</v>
      </c>
      <c r="Q11" s="54">
        <v>0</v>
      </c>
      <c r="R11" s="34">
        <v>2869242</v>
      </c>
      <c r="S11" s="56">
        <v>398.98</v>
      </c>
      <c r="T11" s="37">
        <v>7191</v>
      </c>
      <c r="U11" s="42" t="s">
        <v>54</v>
      </c>
      <c r="V11" s="39"/>
      <c r="W11" s="40"/>
      <c r="X11" s="41"/>
      <c r="Y11" s="41"/>
      <c r="Z11" s="41"/>
      <c r="AA11" s="41"/>
      <c r="AB11" s="41"/>
      <c r="AC11" s="41"/>
      <c r="AD11" s="41"/>
    </row>
    <row r="12" spans="1:32" x14ac:dyDescent="0.2">
      <c r="A12" s="37" t="s">
        <v>3</v>
      </c>
      <c r="B12" s="38">
        <v>3309228</v>
      </c>
      <c r="C12" s="43">
        <v>18</v>
      </c>
      <c r="D12" s="43">
        <v>60280</v>
      </c>
      <c r="E12" s="34">
        <v>3369526</v>
      </c>
      <c r="F12" s="54">
        <v>1750000</v>
      </c>
      <c r="G12" s="54">
        <v>358</v>
      </c>
      <c r="H12" s="54">
        <v>19108</v>
      </c>
      <c r="I12" s="54">
        <v>40940</v>
      </c>
      <c r="J12" s="43">
        <v>1810406</v>
      </c>
      <c r="K12" s="54" t="s">
        <v>113</v>
      </c>
      <c r="L12" s="54">
        <v>14429</v>
      </c>
      <c r="M12" s="54">
        <v>4956</v>
      </c>
      <c r="N12" s="43">
        <v>6956</v>
      </c>
      <c r="O12" s="54">
        <v>6393</v>
      </c>
      <c r="P12" s="54">
        <v>46770</v>
      </c>
      <c r="Q12" s="54">
        <v>0</v>
      </c>
      <c r="R12" s="34">
        <v>5259436</v>
      </c>
      <c r="S12" s="56">
        <v>733.86</v>
      </c>
      <c r="T12" s="37">
        <v>7167</v>
      </c>
      <c r="U12" s="84" t="s">
        <v>112</v>
      </c>
      <c r="V12" s="39"/>
      <c r="W12" s="40"/>
      <c r="X12" s="41"/>
      <c r="Y12" s="41"/>
      <c r="Z12" s="41"/>
      <c r="AA12" s="41"/>
      <c r="AB12" s="41"/>
      <c r="AC12" s="41"/>
      <c r="AD12" s="41"/>
    </row>
    <row r="13" spans="1:32" x14ac:dyDescent="0.2">
      <c r="A13" s="37" t="s">
        <v>28</v>
      </c>
      <c r="B13" s="38">
        <v>3979253</v>
      </c>
      <c r="C13" s="43">
        <v>183</v>
      </c>
      <c r="D13" s="43">
        <v>83170</v>
      </c>
      <c r="E13" s="34">
        <v>4062606</v>
      </c>
      <c r="F13" s="54">
        <v>3054589</v>
      </c>
      <c r="G13" s="54">
        <v>3404</v>
      </c>
      <c r="H13" s="54">
        <v>83694</v>
      </c>
      <c r="I13" s="54">
        <v>0</v>
      </c>
      <c r="J13" s="43">
        <v>3141687</v>
      </c>
      <c r="K13" s="54" t="s">
        <v>113</v>
      </c>
      <c r="L13" s="54">
        <v>0</v>
      </c>
      <c r="M13" s="54">
        <v>0</v>
      </c>
      <c r="N13" s="43">
        <v>10607</v>
      </c>
      <c r="O13" s="54">
        <v>0</v>
      </c>
      <c r="P13" s="54">
        <v>40552</v>
      </c>
      <c r="Q13" s="54">
        <v>0</v>
      </c>
      <c r="R13" s="34">
        <v>7255452</v>
      </c>
      <c r="S13" s="56">
        <v>1012.52</v>
      </c>
      <c r="T13" s="37">
        <v>7166</v>
      </c>
      <c r="U13" s="84" t="s">
        <v>112</v>
      </c>
      <c r="V13" s="39"/>
      <c r="W13" s="40"/>
      <c r="X13" s="41"/>
      <c r="Y13" s="41"/>
      <c r="Z13" s="41"/>
      <c r="AA13" s="41"/>
      <c r="AB13" s="41"/>
      <c r="AC13" s="41"/>
      <c r="AD13" s="41"/>
    </row>
    <row r="14" spans="1:32" x14ac:dyDescent="0.2">
      <c r="A14" s="37" t="s">
        <v>12</v>
      </c>
      <c r="B14" s="38">
        <v>37121451</v>
      </c>
      <c r="C14" s="43">
        <v>0</v>
      </c>
      <c r="D14" s="43">
        <v>733765</v>
      </c>
      <c r="E14" s="34">
        <v>37855216</v>
      </c>
      <c r="F14" s="54">
        <v>25429600</v>
      </c>
      <c r="G14" s="54">
        <v>0</v>
      </c>
      <c r="H14" s="54">
        <v>227548</v>
      </c>
      <c r="I14" s="54">
        <v>0</v>
      </c>
      <c r="J14" s="43">
        <v>25657148</v>
      </c>
      <c r="K14" s="54" t="s">
        <v>113</v>
      </c>
      <c r="L14" s="54">
        <v>68380</v>
      </c>
      <c r="M14" s="54">
        <v>0</v>
      </c>
      <c r="N14" s="43">
        <v>0</v>
      </c>
      <c r="O14" s="54">
        <v>350644</v>
      </c>
      <c r="P14" s="54">
        <v>74922</v>
      </c>
      <c r="Q14" s="54">
        <v>0</v>
      </c>
      <c r="R14" s="34">
        <v>64006310</v>
      </c>
      <c r="S14" s="56">
        <v>8932.9500000000007</v>
      </c>
      <c r="T14" s="37">
        <v>7165</v>
      </c>
      <c r="U14" s="84" t="s">
        <v>112</v>
      </c>
      <c r="V14" s="39"/>
      <c r="W14" s="40"/>
      <c r="X14" s="41"/>
      <c r="Y14" s="41"/>
      <c r="Z14" s="41"/>
      <c r="AA14" s="41"/>
      <c r="AB14" s="41"/>
      <c r="AC14" s="41"/>
      <c r="AD14" s="41"/>
    </row>
    <row r="15" spans="1:32" x14ac:dyDescent="0.2">
      <c r="A15" s="37" t="s">
        <v>1</v>
      </c>
      <c r="B15" s="38">
        <v>311612169</v>
      </c>
      <c r="C15" s="43">
        <v>0</v>
      </c>
      <c r="D15" s="43">
        <v>6505266</v>
      </c>
      <c r="E15" s="34">
        <v>318117435</v>
      </c>
      <c r="F15" s="54">
        <v>196307312</v>
      </c>
      <c r="G15" s="54">
        <v>2144897</v>
      </c>
      <c r="H15" s="54">
        <v>2431890</v>
      </c>
      <c r="I15" s="54">
        <v>0</v>
      </c>
      <c r="J15" s="43">
        <v>200884099</v>
      </c>
      <c r="K15" s="54" t="s">
        <v>113</v>
      </c>
      <c r="L15" s="54">
        <v>6713</v>
      </c>
      <c r="M15" s="54">
        <v>0</v>
      </c>
      <c r="N15" s="43">
        <v>9241279</v>
      </c>
      <c r="O15" s="54">
        <v>142822</v>
      </c>
      <c r="P15" s="54">
        <v>1838543</v>
      </c>
      <c r="Q15" s="54">
        <v>0</v>
      </c>
      <c r="R15" s="34">
        <v>530230891</v>
      </c>
      <c r="S15" s="56">
        <v>74223.05</v>
      </c>
      <c r="T15" s="37">
        <v>7144</v>
      </c>
      <c r="U15" s="84" t="s">
        <v>112</v>
      </c>
      <c r="V15" s="39"/>
      <c r="W15" s="40"/>
      <c r="X15" s="41"/>
      <c r="Y15" s="41"/>
      <c r="Z15" s="41"/>
      <c r="AA15" s="41"/>
      <c r="AB15" s="41"/>
      <c r="AC15" s="41"/>
      <c r="AD15" s="41"/>
    </row>
    <row r="16" spans="1:32" x14ac:dyDescent="0.2">
      <c r="A16" s="37" t="s">
        <v>5</v>
      </c>
      <c r="B16" s="38">
        <v>5583527</v>
      </c>
      <c r="C16" s="43">
        <v>35</v>
      </c>
      <c r="D16" s="43">
        <v>90746</v>
      </c>
      <c r="E16" s="34">
        <v>5674308</v>
      </c>
      <c r="F16" s="54">
        <v>2069720</v>
      </c>
      <c r="G16" s="54">
        <v>3843</v>
      </c>
      <c r="H16" s="54">
        <v>30963</v>
      </c>
      <c r="I16" s="54">
        <v>0</v>
      </c>
      <c r="J16" s="43">
        <v>2104526</v>
      </c>
      <c r="K16" s="54" t="s">
        <v>113</v>
      </c>
      <c r="L16" s="54">
        <v>0</v>
      </c>
      <c r="M16" s="54">
        <v>0</v>
      </c>
      <c r="N16" s="43">
        <v>2955</v>
      </c>
      <c r="O16" s="54">
        <v>7830</v>
      </c>
      <c r="P16" s="54">
        <v>91506</v>
      </c>
      <c r="Q16" s="54">
        <v>0</v>
      </c>
      <c r="R16" s="34">
        <v>7881125</v>
      </c>
      <c r="S16" s="56">
        <v>1104.75</v>
      </c>
      <c r="T16" s="37">
        <v>7134</v>
      </c>
      <c r="U16" s="84" t="s">
        <v>112</v>
      </c>
      <c r="V16" s="39"/>
      <c r="W16" s="40"/>
      <c r="X16" s="41"/>
      <c r="Y16" s="41"/>
      <c r="Z16" s="41"/>
      <c r="AA16" s="41"/>
      <c r="AB16" s="41"/>
      <c r="AC16" s="41"/>
      <c r="AD16" s="41"/>
    </row>
    <row r="17" spans="1:32" x14ac:dyDescent="0.2">
      <c r="A17" s="37" t="s">
        <v>46</v>
      </c>
      <c r="B17" s="38">
        <v>4454771</v>
      </c>
      <c r="C17" s="43">
        <v>0</v>
      </c>
      <c r="D17" s="43">
        <v>70726</v>
      </c>
      <c r="E17" s="34">
        <v>4525497</v>
      </c>
      <c r="F17" s="54">
        <v>0</v>
      </c>
      <c r="G17" s="54" t="s">
        <v>113</v>
      </c>
      <c r="H17" s="54" t="s">
        <v>113</v>
      </c>
      <c r="I17" s="54">
        <v>0</v>
      </c>
      <c r="J17" s="43">
        <v>0</v>
      </c>
      <c r="K17" s="54">
        <v>42149</v>
      </c>
      <c r="L17" s="54">
        <v>0</v>
      </c>
      <c r="M17" s="54">
        <v>0</v>
      </c>
      <c r="N17" s="43">
        <v>3545</v>
      </c>
      <c r="O17" s="54">
        <v>411907</v>
      </c>
      <c r="P17" s="54">
        <v>530865</v>
      </c>
      <c r="Q17" s="54">
        <v>0</v>
      </c>
      <c r="R17" s="34">
        <v>5513963</v>
      </c>
      <c r="S17" s="56">
        <v>782.71</v>
      </c>
      <c r="T17" s="37">
        <v>7045</v>
      </c>
      <c r="U17" s="84" t="s">
        <v>112</v>
      </c>
      <c r="V17" s="39"/>
      <c r="W17" s="40"/>
      <c r="X17" s="41"/>
      <c r="Y17" s="41"/>
      <c r="Z17" s="41"/>
      <c r="AA17" s="41"/>
      <c r="AB17" s="41"/>
      <c r="AC17" s="41"/>
      <c r="AD17" s="41"/>
    </row>
    <row r="18" spans="1:32" x14ac:dyDescent="0.2">
      <c r="A18" s="37" t="s">
        <v>34</v>
      </c>
      <c r="B18" s="38">
        <v>2159866</v>
      </c>
      <c r="C18" s="43">
        <v>0</v>
      </c>
      <c r="D18" s="43">
        <v>54382</v>
      </c>
      <c r="E18" s="34">
        <v>2214248</v>
      </c>
      <c r="F18" s="54">
        <v>0</v>
      </c>
      <c r="G18" s="54" t="s">
        <v>113</v>
      </c>
      <c r="H18" s="54" t="s">
        <v>113</v>
      </c>
      <c r="I18" s="54">
        <v>0</v>
      </c>
      <c r="J18" s="43">
        <v>0</v>
      </c>
      <c r="K18" s="54">
        <v>71845</v>
      </c>
      <c r="L18" s="54">
        <v>0</v>
      </c>
      <c r="M18" s="54">
        <v>0</v>
      </c>
      <c r="N18" s="43">
        <v>1611171</v>
      </c>
      <c r="O18" s="54">
        <v>715035</v>
      </c>
      <c r="P18" s="54">
        <v>34944</v>
      </c>
      <c r="Q18" s="54">
        <v>0</v>
      </c>
      <c r="R18" s="34">
        <v>4647243</v>
      </c>
      <c r="S18" s="56">
        <v>662.05</v>
      </c>
      <c r="T18" s="37">
        <v>7019</v>
      </c>
      <c r="U18" s="84" t="s">
        <v>112</v>
      </c>
      <c r="V18" s="39"/>
      <c r="W18" s="40"/>
      <c r="X18" s="41"/>
      <c r="Y18" s="41"/>
      <c r="Z18" s="41"/>
      <c r="AA18" s="41"/>
      <c r="AB18" s="41"/>
      <c r="AC18" s="41"/>
      <c r="AD18" s="41"/>
    </row>
    <row r="19" spans="1:32" x14ac:dyDescent="0.2">
      <c r="A19" s="37" t="s">
        <v>51</v>
      </c>
      <c r="B19" s="38">
        <v>72182737</v>
      </c>
      <c r="C19" s="43">
        <v>0</v>
      </c>
      <c r="D19" s="43">
        <v>1388134</v>
      </c>
      <c r="E19" s="34">
        <v>73570871</v>
      </c>
      <c r="F19" s="54">
        <v>33666882</v>
      </c>
      <c r="G19" s="54">
        <v>697556</v>
      </c>
      <c r="H19" s="54">
        <v>35000</v>
      </c>
      <c r="I19" s="54">
        <v>9584253</v>
      </c>
      <c r="J19" s="43">
        <v>43983691</v>
      </c>
      <c r="K19" s="54" t="s">
        <v>113</v>
      </c>
      <c r="L19" s="54">
        <v>0</v>
      </c>
      <c r="M19" s="54">
        <v>0</v>
      </c>
      <c r="N19" s="43">
        <v>0</v>
      </c>
      <c r="O19" s="54">
        <v>524142</v>
      </c>
      <c r="P19" s="54">
        <v>118707</v>
      </c>
      <c r="Q19" s="54">
        <v>0</v>
      </c>
      <c r="R19" s="34">
        <v>118197411</v>
      </c>
      <c r="S19" s="57">
        <v>16899.330000000002</v>
      </c>
      <c r="T19" s="37">
        <v>6994</v>
      </c>
      <c r="U19" s="84" t="s">
        <v>112</v>
      </c>
      <c r="V19" s="39"/>
      <c r="W19" s="40"/>
      <c r="X19" s="41"/>
      <c r="Y19" s="41"/>
      <c r="Z19" s="41"/>
      <c r="AA19" s="41"/>
      <c r="AB19" s="41"/>
      <c r="AC19" s="41"/>
      <c r="AD19" s="41"/>
    </row>
    <row r="20" spans="1:32" x14ac:dyDescent="0.2">
      <c r="A20" s="37" t="s">
        <v>30</v>
      </c>
      <c r="B20" s="38">
        <v>3791525</v>
      </c>
      <c r="C20" s="43">
        <v>11</v>
      </c>
      <c r="D20" s="43">
        <v>64460</v>
      </c>
      <c r="E20" s="34">
        <v>3855996</v>
      </c>
      <c r="F20" s="54">
        <v>1516287</v>
      </c>
      <c r="G20" s="54">
        <v>382</v>
      </c>
      <c r="H20" s="54">
        <v>32825</v>
      </c>
      <c r="I20" s="54">
        <v>29000</v>
      </c>
      <c r="J20" s="43">
        <v>1578494</v>
      </c>
      <c r="K20" s="54" t="s">
        <v>113</v>
      </c>
      <c r="L20" s="54">
        <v>0</v>
      </c>
      <c r="M20" s="54">
        <v>0</v>
      </c>
      <c r="N20" s="43">
        <v>544</v>
      </c>
      <c r="O20" s="54">
        <v>0</v>
      </c>
      <c r="P20" s="54">
        <v>48314</v>
      </c>
      <c r="Q20" s="54">
        <v>0</v>
      </c>
      <c r="R20" s="34">
        <v>5483348</v>
      </c>
      <c r="S20" s="56">
        <v>784.74</v>
      </c>
      <c r="T20" s="37">
        <v>6987</v>
      </c>
      <c r="U20" s="84" t="s">
        <v>112</v>
      </c>
      <c r="V20" s="39"/>
      <c r="W20" s="40"/>
      <c r="X20" s="41"/>
      <c r="Y20" s="41"/>
      <c r="Z20" s="41"/>
      <c r="AA20" s="41"/>
      <c r="AB20" s="41"/>
      <c r="AC20" s="41"/>
      <c r="AD20" s="41"/>
    </row>
    <row r="21" spans="1:32" x14ac:dyDescent="0.2">
      <c r="A21" s="37" t="s">
        <v>9</v>
      </c>
      <c r="B21" s="34">
        <v>3212746</v>
      </c>
      <c r="C21" s="43">
        <v>0</v>
      </c>
      <c r="D21" s="43">
        <v>61530</v>
      </c>
      <c r="E21" s="34">
        <v>3274276</v>
      </c>
      <c r="F21" s="54">
        <v>1744865</v>
      </c>
      <c r="G21" s="54">
        <v>1888</v>
      </c>
      <c r="H21" s="54">
        <v>137865</v>
      </c>
      <c r="I21" s="54">
        <v>0</v>
      </c>
      <c r="J21" s="43">
        <v>1884618</v>
      </c>
      <c r="K21" s="54" t="s">
        <v>113</v>
      </c>
      <c r="L21" s="54">
        <v>0</v>
      </c>
      <c r="M21" s="54">
        <v>0</v>
      </c>
      <c r="N21" s="43">
        <v>0</v>
      </c>
      <c r="O21" s="54">
        <v>0</v>
      </c>
      <c r="P21" s="54">
        <v>42861</v>
      </c>
      <c r="Q21" s="54">
        <v>0</v>
      </c>
      <c r="R21" s="34">
        <v>5201755</v>
      </c>
      <c r="S21" s="56">
        <v>749.08</v>
      </c>
      <c r="T21" s="37">
        <v>6944</v>
      </c>
      <c r="U21" s="84" t="s">
        <v>112</v>
      </c>
      <c r="V21" s="39"/>
      <c r="W21" s="40"/>
      <c r="X21" s="41"/>
      <c r="Y21" s="41"/>
      <c r="Z21" s="41"/>
      <c r="AA21" s="41"/>
      <c r="AB21" s="41"/>
      <c r="AC21" s="41"/>
      <c r="AD21" s="41"/>
    </row>
    <row r="22" spans="1:32" x14ac:dyDescent="0.2">
      <c r="A22" s="38" t="s">
        <v>36</v>
      </c>
      <c r="B22" s="38">
        <v>2852450</v>
      </c>
      <c r="C22" s="43">
        <v>0</v>
      </c>
      <c r="D22" s="43">
        <v>43968</v>
      </c>
      <c r="E22" s="34">
        <v>2896418</v>
      </c>
      <c r="F22" s="54">
        <v>0</v>
      </c>
      <c r="G22" s="54" t="s">
        <v>113</v>
      </c>
      <c r="H22" s="54" t="s">
        <v>113</v>
      </c>
      <c r="I22" s="54">
        <v>0</v>
      </c>
      <c r="J22" s="43">
        <v>0</v>
      </c>
      <c r="K22" s="54">
        <v>23955</v>
      </c>
      <c r="L22" s="54">
        <v>0</v>
      </c>
      <c r="M22" s="54">
        <v>0</v>
      </c>
      <c r="N22" s="43">
        <v>196448</v>
      </c>
      <c r="O22" s="54">
        <v>413200</v>
      </c>
      <c r="P22" s="54">
        <v>183974</v>
      </c>
      <c r="Q22" s="54">
        <v>0</v>
      </c>
      <c r="R22" s="34">
        <v>3713995</v>
      </c>
      <c r="S22" s="57">
        <v>535.27</v>
      </c>
      <c r="T22" s="37">
        <v>6939</v>
      </c>
      <c r="U22" s="84" t="s">
        <v>112</v>
      </c>
      <c r="V22" s="39"/>
      <c r="W22" s="40"/>
      <c r="X22" s="41"/>
      <c r="Y22" s="41"/>
      <c r="Z22" s="41"/>
      <c r="AA22" s="41"/>
      <c r="AB22" s="41"/>
      <c r="AC22" s="41"/>
      <c r="AD22" s="41"/>
      <c r="AE22" s="41"/>
      <c r="AF22" s="41"/>
    </row>
    <row r="23" spans="1:32" x14ac:dyDescent="0.2">
      <c r="A23" s="38" t="s">
        <v>2</v>
      </c>
      <c r="B23" s="38">
        <v>1623017</v>
      </c>
      <c r="C23" s="43">
        <v>477</v>
      </c>
      <c r="D23" s="43">
        <v>37918</v>
      </c>
      <c r="E23" s="34">
        <v>1661412</v>
      </c>
      <c r="F23" s="54">
        <v>1056901</v>
      </c>
      <c r="G23" s="54">
        <v>318</v>
      </c>
      <c r="H23" s="54">
        <v>26730</v>
      </c>
      <c r="I23" s="54">
        <v>234202</v>
      </c>
      <c r="J23" s="43">
        <v>1318151</v>
      </c>
      <c r="K23" s="54" t="s">
        <v>113</v>
      </c>
      <c r="L23" s="54">
        <v>0</v>
      </c>
      <c r="M23" s="54">
        <v>0</v>
      </c>
      <c r="N23" s="43">
        <v>115073</v>
      </c>
      <c r="O23" s="54">
        <v>0</v>
      </c>
      <c r="P23" s="54">
        <v>104214</v>
      </c>
      <c r="Q23" s="54">
        <v>0</v>
      </c>
      <c r="R23" s="34">
        <v>3198850</v>
      </c>
      <c r="S23" s="57">
        <v>461.62</v>
      </c>
      <c r="T23" s="37">
        <v>6930</v>
      </c>
      <c r="U23" s="84" t="s">
        <v>112</v>
      </c>
      <c r="V23" s="39"/>
      <c r="W23" s="40"/>
      <c r="X23" s="41"/>
      <c r="Y23" s="41"/>
      <c r="Z23" s="41"/>
      <c r="AA23" s="41"/>
      <c r="AB23" s="41"/>
      <c r="AC23" s="41"/>
      <c r="AD23" s="41"/>
      <c r="AE23" s="41"/>
      <c r="AF23" s="41"/>
    </row>
    <row r="24" spans="1:32" x14ac:dyDescent="0.2">
      <c r="A24" s="38" t="s">
        <v>22</v>
      </c>
      <c r="B24" s="38">
        <v>31804855</v>
      </c>
      <c r="C24" s="43">
        <v>21194</v>
      </c>
      <c r="D24" s="43">
        <v>508733</v>
      </c>
      <c r="E24" s="34">
        <v>32334782</v>
      </c>
      <c r="F24" s="54">
        <v>4000000</v>
      </c>
      <c r="G24" s="54">
        <v>0</v>
      </c>
      <c r="H24" s="54">
        <v>3339508</v>
      </c>
      <c r="I24" s="54">
        <v>0</v>
      </c>
      <c r="J24" s="43">
        <v>7339508</v>
      </c>
      <c r="K24" s="54" t="s">
        <v>113</v>
      </c>
      <c r="L24" s="54">
        <v>0</v>
      </c>
      <c r="M24" s="54">
        <v>0</v>
      </c>
      <c r="N24" s="43">
        <v>1331036</v>
      </c>
      <c r="O24" s="54">
        <v>0</v>
      </c>
      <c r="P24" s="54">
        <v>1875358</v>
      </c>
      <c r="Q24" s="54">
        <v>0</v>
      </c>
      <c r="R24" s="34">
        <v>42880684</v>
      </c>
      <c r="S24" s="57">
        <v>6193.39</v>
      </c>
      <c r="T24" s="37">
        <v>6924</v>
      </c>
      <c r="U24" s="84" t="s">
        <v>112</v>
      </c>
      <c r="V24" s="39"/>
      <c r="W24" s="40"/>
      <c r="X24" s="41"/>
      <c r="Y24" s="41"/>
      <c r="Z24" s="41"/>
      <c r="AA24" s="41"/>
      <c r="AB24" s="41"/>
      <c r="AC24" s="41"/>
      <c r="AD24" s="41"/>
    </row>
    <row r="25" spans="1:32" x14ac:dyDescent="0.2">
      <c r="A25" s="37" t="s">
        <v>13</v>
      </c>
      <c r="B25" s="34">
        <v>1333476</v>
      </c>
      <c r="C25" s="43">
        <v>1188</v>
      </c>
      <c r="D25" s="43">
        <v>21363</v>
      </c>
      <c r="E25" s="34">
        <v>1356027</v>
      </c>
      <c r="F25" s="54">
        <v>221447</v>
      </c>
      <c r="G25" s="54">
        <v>621</v>
      </c>
      <c r="H25" s="54">
        <v>38832</v>
      </c>
      <c r="I25" s="54">
        <v>30780</v>
      </c>
      <c r="J25" s="43">
        <v>291680</v>
      </c>
      <c r="K25" s="54" t="s">
        <v>113</v>
      </c>
      <c r="L25" s="54">
        <v>0</v>
      </c>
      <c r="M25" s="54">
        <v>1944</v>
      </c>
      <c r="N25" s="43">
        <v>55482</v>
      </c>
      <c r="O25" s="54">
        <v>0</v>
      </c>
      <c r="P25" s="54">
        <v>88732</v>
      </c>
      <c r="Q25" s="54">
        <v>0</v>
      </c>
      <c r="R25" s="34">
        <v>1793865</v>
      </c>
      <c r="S25" s="56">
        <v>260.08</v>
      </c>
      <c r="T25" s="37">
        <v>6897</v>
      </c>
      <c r="U25" s="84" t="s">
        <v>112</v>
      </c>
      <c r="V25" s="39"/>
      <c r="W25" s="40"/>
      <c r="X25" s="41"/>
      <c r="Y25" s="41"/>
      <c r="Z25" s="41"/>
      <c r="AA25" s="41"/>
      <c r="AB25" s="41"/>
      <c r="AC25" s="41"/>
      <c r="AD25" s="41"/>
    </row>
    <row r="26" spans="1:32" x14ac:dyDescent="0.2">
      <c r="A26" s="37" t="s">
        <v>40</v>
      </c>
      <c r="B26" s="38">
        <v>5428157</v>
      </c>
      <c r="C26" s="43">
        <v>0</v>
      </c>
      <c r="D26" s="43">
        <v>82414</v>
      </c>
      <c r="E26" s="34">
        <v>5510571</v>
      </c>
      <c r="F26" s="54">
        <v>0</v>
      </c>
      <c r="G26" s="54" t="s">
        <v>113</v>
      </c>
      <c r="H26" s="54" t="s">
        <v>113</v>
      </c>
      <c r="I26" s="54">
        <v>0</v>
      </c>
      <c r="J26" s="43">
        <v>0</v>
      </c>
      <c r="K26" s="54">
        <v>18443</v>
      </c>
      <c r="L26" s="54">
        <v>0</v>
      </c>
      <c r="M26" s="54">
        <v>39811</v>
      </c>
      <c r="N26" s="43">
        <v>286754</v>
      </c>
      <c r="O26" s="54">
        <v>0</v>
      </c>
      <c r="P26" s="54">
        <v>1053531</v>
      </c>
      <c r="Q26" s="54">
        <v>0</v>
      </c>
      <c r="R26" s="34">
        <v>6909110</v>
      </c>
      <c r="S26" s="57">
        <v>1003.32</v>
      </c>
      <c r="T26" s="37">
        <v>6886</v>
      </c>
      <c r="U26" s="84" t="s">
        <v>112</v>
      </c>
      <c r="V26" s="39"/>
      <c r="W26" s="40"/>
      <c r="X26" s="41"/>
      <c r="Y26" s="41"/>
      <c r="Z26" s="41"/>
      <c r="AA26" s="41"/>
      <c r="AB26" s="41"/>
      <c r="AC26" s="41"/>
      <c r="AD26" s="41"/>
    </row>
    <row r="27" spans="1:32" x14ac:dyDescent="0.2">
      <c r="A27" s="37" t="s">
        <v>17</v>
      </c>
      <c r="B27" s="38">
        <v>8975008</v>
      </c>
      <c r="C27" s="43">
        <v>44483</v>
      </c>
      <c r="D27" s="43">
        <v>138463</v>
      </c>
      <c r="E27" s="34">
        <v>9157954</v>
      </c>
      <c r="F27" s="54">
        <v>1028792</v>
      </c>
      <c r="G27" s="54">
        <v>35587</v>
      </c>
      <c r="H27" s="54">
        <v>423688</v>
      </c>
      <c r="I27" s="54">
        <v>0</v>
      </c>
      <c r="J27" s="43">
        <v>1488067</v>
      </c>
      <c r="K27" s="54" t="s">
        <v>113</v>
      </c>
      <c r="L27" s="54">
        <v>0</v>
      </c>
      <c r="M27" s="54">
        <v>0</v>
      </c>
      <c r="N27" s="43">
        <v>296962</v>
      </c>
      <c r="O27" s="54">
        <v>0</v>
      </c>
      <c r="P27" s="54">
        <v>604638</v>
      </c>
      <c r="Q27" s="54">
        <v>0</v>
      </c>
      <c r="R27" s="34">
        <v>11547621</v>
      </c>
      <c r="S27" s="56">
        <v>1685.67</v>
      </c>
      <c r="T27" s="37">
        <v>6850</v>
      </c>
      <c r="U27" s="84" t="s">
        <v>112</v>
      </c>
      <c r="V27" s="39"/>
      <c r="W27" s="40"/>
      <c r="X27" s="41"/>
      <c r="Y27" s="41"/>
      <c r="Z27" s="41"/>
      <c r="AA27" s="41"/>
      <c r="AB27" s="41"/>
      <c r="AC27" s="41"/>
      <c r="AD27" s="41"/>
    </row>
    <row r="28" spans="1:32" x14ac:dyDescent="0.2">
      <c r="A28" s="37" t="s">
        <v>18</v>
      </c>
      <c r="B28" s="38">
        <v>139579127</v>
      </c>
      <c r="C28" s="43">
        <v>0</v>
      </c>
      <c r="D28" s="43">
        <v>2361367</v>
      </c>
      <c r="E28" s="34">
        <v>141940494</v>
      </c>
      <c r="F28" s="54">
        <v>48048419</v>
      </c>
      <c r="G28" s="54">
        <v>0</v>
      </c>
      <c r="H28" s="54">
        <v>1660677</v>
      </c>
      <c r="I28" s="54">
        <v>0</v>
      </c>
      <c r="J28" s="43">
        <v>49709096</v>
      </c>
      <c r="K28" s="54" t="s">
        <v>113</v>
      </c>
      <c r="L28" s="54">
        <v>0</v>
      </c>
      <c r="M28" s="54">
        <v>0</v>
      </c>
      <c r="N28" s="43">
        <v>0</v>
      </c>
      <c r="O28" s="54">
        <v>1032785</v>
      </c>
      <c r="P28" s="54">
        <v>956307</v>
      </c>
      <c r="Q28" s="54">
        <v>0</v>
      </c>
      <c r="R28" s="34">
        <v>193638682</v>
      </c>
      <c r="S28" s="56">
        <v>28747.599999999999</v>
      </c>
      <c r="T28" s="37">
        <v>6736</v>
      </c>
      <c r="U28" s="84" t="s">
        <v>112</v>
      </c>
      <c r="V28" s="39"/>
      <c r="W28" s="40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2" x14ac:dyDescent="0.2">
      <c r="A29" s="37" t="s">
        <v>0</v>
      </c>
      <c r="B29" s="38">
        <v>4626595</v>
      </c>
      <c r="C29" s="43">
        <v>0</v>
      </c>
      <c r="D29" s="43">
        <v>82224</v>
      </c>
      <c r="E29" s="34">
        <v>4708819</v>
      </c>
      <c r="F29" s="54">
        <v>964475</v>
      </c>
      <c r="G29" s="54">
        <v>0</v>
      </c>
      <c r="H29" s="54">
        <v>11919</v>
      </c>
      <c r="I29" s="54">
        <v>196199</v>
      </c>
      <c r="J29" s="43">
        <v>1172593</v>
      </c>
      <c r="K29" s="54" t="s">
        <v>113</v>
      </c>
      <c r="L29" s="54">
        <v>0</v>
      </c>
      <c r="M29" s="54">
        <v>0</v>
      </c>
      <c r="N29" s="43">
        <v>404558</v>
      </c>
      <c r="O29" s="54">
        <v>5667</v>
      </c>
      <c r="P29" s="54">
        <v>442810</v>
      </c>
      <c r="Q29" s="54">
        <v>0</v>
      </c>
      <c r="R29" s="34">
        <v>6734447</v>
      </c>
      <c r="S29" s="56">
        <v>1001</v>
      </c>
      <c r="T29" s="37">
        <v>6728</v>
      </c>
      <c r="U29" s="84" t="s">
        <v>112</v>
      </c>
      <c r="V29" s="39"/>
      <c r="W29" s="40"/>
      <c r="X29" s="41"/>
      <c r="Y29" s="41"/>
      <c r="Z29" s="41"/>
      <c r="AA29" s="41"/>
      <c r="AB29" s="41"/>
      <c r="AC29" s="41"/>
      <c r="AD29" s="41"/>
      <c r="AE29" s="41"/>
      <c r="AF29" s="41"/>
    </row>
    <row r="30" spans="1:32" x14ac:dyDescent="0.2">
      <c r="A30" s="37" t="s">
        <v>78</v>
      </c>
      <c r="B30" s="34">
        <v>28206672</v>
      </c>
      <c r="C30" s="43">
        <v>0</v>
      </c>
      <c r="D30" s="43">
        <v>569722</v>
      </c>
      <c r="E30" s="34">
        <v>28776394</v>
      </c>
      <c r="F30" s="54">
        <v>0</v>
      </c>
      <c r="G30" s="54" t="s">
        <v>113</v>
      </c>
      <c r="H30" s="54" t="s">
        <v>113</v>
      </c>
      <c r="I30" s="54">
        <v>0</v>
      </c>
      <c r="J30" s="43">
        <v>0</v>
      </c>
      <c r="K30" s="54">
        <v>141313</v>
      </c>
      <c r="L30" s="54">
        <v>0</v>
      </c>
      <c r="M30" s="54">
        <v>0</v>
      </c>
      <c r="N30" s="43">
        <v>11074596</v>
      </c>
      <c r="O30" s="54">
        <v>0</v>
      </c>
      <c r="P30" s="54">
        <v>6387470</v>
      </c>
      <c r="Q30" s="54">
        <v>0</v>
      </c>
      <c r="R30" s="34">
        <v>46379773</v>
      </c>
      <c r="S30" s="56">
        <v>6896.29</v>
      </c>
      <c r="T30" s="37">
        <v>6725</v>
      </c>
      <c r="U30" s="84" t="s">
        <v>112</v>
      </c>
      <c r="V30" s="39"/>
      <c r="W30" s="40"/>
      <c r="X30" s="41"/>
      <c r="Y30" s="41"/>
      <c r="Z30" s="41"/>
      <c r="AA30" s="41"/>
      <c r="AB30" s="41"/>
      <c r="AC30" s="41"/>
      <c r="AD30" s="41"/>
    </row>
    <row r="31" spans="1:32" x14ac:dyDescent="0.2">
      <c r="A31" s="37" t="s">
        <v>31</v>
      </c>
      <c r="B31" s="34">
        <v>1553860</v>
      </c>
      <c r="C31" s="43">
        <v>1487</v>
      </c>
      <c r="D31" s="43">
        <v>28414</v>
      </c>
      <c r="E31" s="34">
        <v>1583761</v>
      </c>
      <c r="F31" s="54">
        <v>396000</v>
      </c>
      <c r="G31" s="54">
        <v>10881</v>
      </c>
      <c r="H31" s="54">
        <v>71228</v>
      </c>
      <c r="I31" s="54">
        <v>45000</v>
      </c>
      <c r="J31" s="43">
        <v>523109</v>
      </c>
      <c r="K31" s="54" t="s">
        <v>113</v>
      </c>
      <c r="L31" s="54">
        <v>0</v>
      </c>
      <c r="M31" s="54">
        <v>0</v>
      </c>
      <c r="N31" s="43">
        <v>52670</v>
      </c>
      <c r="O31" s="54">
        <v>0</v>
      </c>
      <c r="P31" s="54">
        <v>5161</v>
      </c>
      <c r="Q31" s="54">
        <v>0</v>
      </c>
      <c r="R31" s="34">
        <v>2164701</v>
      </c>
      <c r="S31" s="56">
        <v>322.32</v>
      </c>
      <c r="T31" s="37">
        <v>6716</v>
      </c>
      <c r="U31" s="84" t="s">
        <v>112</v>
      </c>
      <c r="V31" s="39"/>
      <c r="W31" s="40"/>
      <c r="X31" s="41"/>
      <c r="Y31" s="41"/>
      <c r="Z31" s="41"/>
      <c r="AA31" s="41"/>
      <c r="AB31" s="41"/>
      <c r="AC31" s="41"/>
      <c r="AD31" s="41"/>
      <c r="AE31" s="41"/>
      <c r="AF31" s="41"/>
    </row>
    <row r="32" spans="1:32" x14ac:dyDescent="0.2">
      <c r="A32" s="37" t="s">
        <v>35</v>
      </c>
      <c r="B32" s="38">
        <v>27088509</v>
      </c>
      <c r="C32" s="43">
        <v>0</v>
      </c>
      <c r="D32" s="43">
        <v>527996</v>
      </c>
      <c r="E32" s="34">
        <v>27616505</v>
      </c>
      <c r="F32" s="43">
        <v>0</v>
      </c>
      <c r="G32" s="43" t="s">
        <v>113</v>
      </c>
      <c r="H32" s="43" t="s">
        <v>113</v>
      </c>
      <c r="I32" s="43">
        <v>0</v>
      </c>
      <c r="J32" s="43">
        <v>0</v>
      </c>
      <c r="K32" s="34">
        <v>2959040</v>
      </c>
      <c r="L32" s="43">
        <v>0</v>
      </c>
      <c r="M32" s="43">
        <v>0</v>
      </c>
      <c r="N32" s="34">
        <v>8869712</v>
      </c>
      <c r="O32" s="43">
        <v>26365</v>
      </c>
      <c r="P32" s="34">
        <v>2719791</v>
      </c>
      <c r="Q32" s="43">
        <v>0</v>
      </c>
      <c r="R32" s="34">
        <v>42191413</v>
      </c>
      <c r="S32" s="34">
        <v>6312.89</v>
      </c>
      <c r="T32" s="34">
        <v>6683</v>
      </c>
      <c r="U32" s="84" t="s">
        <v>112</v>
      </c>
      <c r="V32" s="39"/>
      <c r="W32" s="40"/>
      <c r="X32" s="41"/>
      <c r="Y32" s="41"/>
      <c r="Z32" s="41"/>
      <c r="AA32" s="41"/>
      <c r="AB32" s="41"/>
      <c r="AC32" s="41"/>
      <c r="AD32" s="41"/>
    </row>
    <row r="33" spans="1:32" x14ac:dyDescent="0.2">
      <c r="A33" s="37" t="s">
        <v>14</v>
      </c>
      <c r="B33" s="38">
        <v>18085812</v>
      </c>
      <c r="C33" s="43">
        <v>0</v>
      </c>
      <c r="D33" s="43">
        <v>336974</v>
      </c>
      <c r="E33" s="34">
        <v>18422786</v>
      </c>
      <c r="F33" s="54">
        <v>8650000</v>
      </c>
      <c r="G33" s="54">
        <v>65</v>
      </c>
      <c r="H33" s="54">
        <v>116119</v>
      </c>
      <c r="I33" s="43">
        <v>0</v>
      </c>
      <c r="J33" s="43">
        <v>8766184</v>
      </c>
      <c r="K33" s="54" t="s">
        <v>113</v>
      </c>
      <c r="L33" s="43">
        <v>0</v>
      </c>
      <c r="M33" s="43">
        <v>0</v>
      </c>
      <c r="N33" s="43">
        <v>0</v>
      </c>
      <c r="O33" s="43">
        <v>167850</v>
      </c>
      <c r="P33" s="54">
        <v>60421</v>
      </c>
      <c r="Q33" s="43">
        <v>0</v>
      </c>
      <c r="R33" s="34">
        <v>27417241</v>
      </c>
      <c r="S33" s="57">
        <v>4102.37</v>
      </c>
      <c r="T33" s="37">
        <v>6683</v>
      </c>
      <c r="U33" s="84" t="s">
        <v>112</v>
      </c>
      <c r="V33" s="15"/>
      <c r="W33" s="40"/>
      <c r="X33" s="41"/>
      <c r="Y33" s="41"/>
      <c r="Z33" s="41"/>
      <c r="AA33" s="41"/>
      <c r="AB33" s="41"/>
      <c r="AC33" s="41"/>
      <c r="AD33" s="41"/>
      <c r="AE33" s="41"/>
      <c r="AF33" s="41"/>
    </row>
    <row r="34" spans="1:32" x14ac:dyDescent="0.2">
      <c r="A34" s="37" t="s">
        <v>15</v>
      </c>
      <c r="B34" s="38">
        <v>2134211</v>
      </c>
      <c r="C34" s="43">
        <v>52756</v>
      </c>
      <c r="D34" s="43">
        <v>36898</v>
      </c>
      <c r="E34" s="34">
        <v>2223865</v>
      </c>
      <c r="F34" s="43">
        <v>463919</v>
      </c>
      <c r="G34" s="43">
        <v>4669</v>
      </c>
      <c r="H34" s="43">
        <v>36130</v>
      </c>
      <c r="I34" s="43">
        <v>0</v>
      </c>
      <c r="J34" s="43">
        <v>504718</v>
      </c>
      <c r="K34" s="34" t="s">
        <v>113</v>
      </c>
      <c r="L34" s="43">
        <v>0</v>
      </c>
      <c r="M34" s="43">
        <v>0</v>
      </c>
      <c r="N34" s="34">
        <v>199920</v>
      </c>
      <c r="O34" s="43">
        <v>5384</v>
      </c>
      <c r="P34" s="34">
        <v>38314</v>
      </c>
      <c r="Q34" s="43">
        <v>0</v>
      </c>
      <c r="R34" s="34">
        <v>2972201</v>
      </c>
      <c r="S34" s="34">
        <v>449.2</v>
      </c>
      <c r="T34" s="34">
        <v>6617</v>
      </c>
      <c r="U34" s="84" t="s">
        <v>112</v>
      </c>
      <c r="V34" s="39"/>
      <c r="W34" s="40"/>
      <c r="X34" s="41"/>
      <c r="Y34" s="41"/>
      <c r="Z34" s="41"/>
      <c r="AA34" s="41"/>
      <c r="AB34" s="41"/>
      <c r="AC34" s="41"/>
      <c r="AD34" s="41"/>
    </row>
    <row r="35" spans="1:32" x14ac:dyDescent="0.2">
      <c r="A35" s="37" t="s">
        <v>19</v>
      </c>
      <c r="B35" s="34">
        <v>6224448</v>
      </c>
      <c r="C35" s="43">
        <v>417</v>
      </c>
      <c r="D35" s="43">
        <v>859607</v>
      </c>
      <c r="E35" s="34">
        <v>7084472</v>
      </c>
      <c r="F35" s="54">
        <v>95878</v>
      </c>
      <c r="G35" s="54">
        <v>20</v>
      </c>
      <c r="H35" s="54">
        <v>53296</v>
      </c>
      <c r="I35" s="54">
        <v>0</v>
      </c>
      <c r="J35" s="43">
        <v>149194</v>
      </c>
      <c r="K35" s="54" t="s">
        <v>113</v>
      </c>
      <c r="L35" s="54">
        <v>0</v>
      </c>
      <c r="M35" s="54">
        <v>0</v>
      </c>
      <c r="N35" s="43">
        <v>1020</v>
      </c>
      <c r="O35" s="54">
        <v>5958</v>
      </c>
      <c r="P35" s="54">
        <v>98217</v>
      </c>
      <c r="Q35" s="54">
        <v>0</v>
      </c>
      <c r="R35" s="34">
        <v>7338861</v>
      </c>
      <c r="S35" s="56">
        <v>1109.8599999999999</v>
      </c>
      <c r="T35" s="37">
        <v>6612</v>
      </c>
      <c r="U35" s="84" t="s">
        <v>112</v>
      </c>
      <c r="V35" s="39"/>
      <c r="W35" s="40"/>
      <c r="X35" s="41"/>
      <c r="Y35" s="41"/>
      <c r="Z35" s="41"/>
      <c r="AA35" s="41"/>
      <c r="AB35" s="41"/>
      <c r="AC35" s="41"/>
      <c r="AD35" s="41"/>
    </row>
    <row r="36" spans="1:32" x14ac:dyDescent="0.2">
      <c r="A36" s="37" t="s">
        <v>25</v>
      </c>
      <c r="B36" s="38">
        <v>12087861</v>
      </c>
      <c r="C36" s="43">
        <v>0</v>
      </c>
      <c r="D36" s="43">
        <v>225269</v>
      </c>
      <c r="E36" s="34">
        <v>12313130</v>
      </c>
      <c r="F36" s="54">
        <v>5026975</v>
      </c>
      <c r="G36" s="54">
        <v>0</v>
      </c>
      <c r="H36" s="54">
        <v>25349</v>
      </c>
      <c r="I36" s="54">
        <v>0</v>
      </c>
      <c r="J36" s="43">
        <v>5052324</v>
      </c>
      <c r="K36" s="54" t="s">
        <v>113</v>
      </c>
      <c r="L36" s="54">
        <v>0</v>
      </c>
      <c r="M36" s="54">
        <v>0</v>
      </c>
      <c r="N36" s="43">
        <v>15991</v>
      </c>
      <c r="O36" s="54">
        <v>536675</v>
      </c>
      <c r="P36" s="54">
        <v>150940</v>
      </c>
      <c r="Q36" s="54">
        <v>0</v>
      </c>
      <c r="R36" s="34">
        <v>18069060</v>
      </c>
      <c r="S36" s="56">
        <v>2742.45</v>
      </c>
      <c r="T36" s="37">
        <v>6589</v>
      </c>
      <c r="U36" s="84" t="s">
        <v>112</v>
      </c>
      <c r="V36" s="39"/>
      <c r="W36" s="40"/>
      <c r="X36" s="41"/>
      <c r="Y36" s="41"/>
      <c r="Z36" s="41"/>
      <c r="AA36" s="41"/>
      <c r="AB36" s="41"/>
      <c r="AC36" s="41"/>
      <c r="AD36" s="41"/>
      <c r="AE36" s="41"/>
      <c r="AF36" s="41"/>
    </row>
    <row r="37" spans="1:32" x14ac:dyDescent="0.2">
      <c r="A37" s="37" t="s">
        <v>7</v>
      </c>
      <c r="B37" s="34">
        <v>113812175</v>
      </c>
      <c r="C37" s="43">
        <v>0</v>
      </c>
      <c r="D37" s="43">
        <v>3559752</v>
      </c>
      <c r="E37" s="34">
        <v>117371927</v>
      </c>
      <c r="F37" s="54">
        <v>46586695</v>
      </c>
      <c r="G37" s="54">
        <v>0</v>
      </c>
      <c r="H37" s="54">
        <v>536602</v>
      </c>
      <c r="I37" s="54">
        <v>0</v>
      </c>
      <c r="J37" s="43">
        <v>47123297</v>
      </c>
      <c r="K37" s="54" t="s">
        <v>113</v>
      </c>
      <c r="L37" s="54">
        <v>30961</v>
      </c>
      <c r="M37" s="54">
        <v>0</v>
      </c>
      <c r="N37" s="43">
        <v>7308769</v>
      </c>
      <c r="O37" s="54">
        <v>0</v>
      </c>
      <c r="P37" s="54">
        <v>643721</v>
      </c>
      <c r="Q37" s="54">
        <v>0</v>
      </c>
      <c r="R37" s="34">
        <v>172478675</v>
      </c>
      <c r="S37" s="56">
        <v>26320.85</v>
      </c>
      <c r="T37" s="37">
        <v>6553</v>
      </c>
      <c r="U37" s="84" t="s">
        <v>112</v>
      </c>
      <c r="V37" s="39"/>
      <c r="W37" s="40"/>
      <c r="X37" s="41"/>
      <c r="Y37" s="41"/>
      <c r="Z37" s="41"/>
      <c r="AA37" s="41"/>
      <c r="AB37" s="41"/>
      <c r="AC37" s="41"/>
      <c r="AD37" s="41"/>
      <c r="AE37" s="41"/>
      <c r="AF37" s="41"/>
    </row>
    <row r="38" spans="1:32" x14ac:dyDescent="0.2">
      <c r="A38" s="38" t="s">
        <v>20</v>
      </c>
      <c r="B38" s="38">
        <v>8117968</v>
      </c>
      <c r="C38" s="43">
        <v>0</v>
      </c>
      <c r="D38" s="43">
        <v>131662</v>
      </c>
      <c r="E38" s="34">
        <v>8249630</v>
      </c>
      <c r="F38" s="54">
        <v>1763747</v>
      </c>
      <c r="G38" s="54">
        <v>0</v>
      </c>
      <c r="H38" s="54">
        <v>297457</v>
      </c>
      <c r="I38" s="54">
        <v>0</v>
      </c>
      <c r="J38" s="43">
        <v>2061204</v>
      </c>
      <c r="K38" s="54" t="s">
        <v>113</v>
      </c>
      <c r="L38" s="54">
        <v>0</v>
      </c>
      <c r="M38" s="54">
        <v>0</v>
      </c>
      <c r="N38" s="43">
        <v>22233</v>
      </c>
      <c r="O38" s="54">
        <v>0</v>
      </c>
      <c r="P38" s="54">
        <v>125136</v>
      </c>
      <c r="Q38" s="54">
        <v>0</v>
      </c>
      <c r="R38" s="34">
        <v>10458203</v>
      </c>
      <c r="S38" s="57">
        <v>1602.87</v>
      </c>
      <c r="T38" s="37">
        <v>6525</v>
      </c>
      <c r="U38" s="84" t="s">
        <v>112</v>
      </c>
      <c r="V38" s="39"/>
      <c r="W38" s="40"/>
      <c r="X38" s="41"/>
      <c r="Y38" s="41"/>
      <c r="Z38" s="41"/>
      <c r="AA38" s="41"/>
      <c r="AB38" s="41"/>
      <c r="AC38" s="41"/>
      <c r="AD38" s="41"/>
      <c r="AE38" s="41"/>
      <c r="AF38" s="41"/>
    </row>
    <row r="39" spans="1:32" x14ac:dyDescent="0.2">
      <c r="A39" s="37" t="s">
        <v>8</v>
      </c>
      <c r="B39" s="38">
        <v>19506245</v>
      </c>
      <c r="C39" s="43">
        <v>0</v>
      </c>
      <c r="D39" s="43">
        <v>686104</v>
      </c>
      <c r="E39" s="34">
        <v>20192349</v>
      </c>
      <c r="F39" s="54">
        <v>0</v>
      </c>
      <c r="G39" s="54">
        <v>20694</v>
      </c>
      <c r="H39" s="54">
        <v>343690</v>
      </c>
      <c r="I39" s="54">
        <v>1701144</v>
      </c>
      <c r="J39" s="43">
        <v>2065528</v>
      </c>
      <c r="K39" s="54" t="s">
        <v>113</v>
      </c>
      <c r="L39" s="54">
        <v>0</v>
      </c>
      <c r="M39" s="54">
        <v>0</v>
      </c>
      <c r="N39" s="43">
        <v>2369</v>
      </c>
      <c r="O39" s="54">
        <v>5298</v>
      </c>
      <c r="P39" s="54">
        <v>158188</v>
      </c>
      <c r="Q39" s="54">
        <v>0</v>
      </c>
      <c r="R39" s="34">
        <v>22423732</v>
      </c>
      <c r="S39" s="56">
        <v>3441.68</v>
      </c>
      <c r="T39" s="37">
        <v>6515</v>
      </c>
      <c r="U39" s="84" t="s">
        <v>112</v>
      </c>
      <c r="V39" s="39"/>
      <c r="W39" s="40"/>
      <c r="X39" s="41"/>
      <c r="Y39" s="41"/>
      <c r="Z39" s="41"/>
      <c r="AA39" s="41"/>
      <c r="AB39" s="41"/>
      <c r="AC39" s="41"/>
      <c r="AD39" s="41"/>
      <c r="AE39" s="41"/>
      <c r="AF39" s="41"/>
    </row>
    <row r="40" spans="1:32" x14ac:dyDescent="0.2">
      <c r="A40" s="37" t="s">
        <v>6</v>
      </c>
      <c r="B40" s="38">
        <v>5942670</v>
      </c>
      <c r="C40" s="43">
        <v>0</v>
      </c>
      <c r="D40" s="43">
        <v>97989</v>
      </c>
      <c r="E40" s="34">
        <v>6040659</v>
      </c>
      <c r="F40" s="54">
        <v>1250000</v>
      </c>
      <c r="G40" s="54">
        <v>0</v>
      </c>
      <c r="H40" s="54">
        <v>20034</v>
      </c>
      <c r="I40" s="54">
        <v>0</v>
      </c>
      <c r="J40" s="43">
        <v>1270034</v>
      </c>
      <c r="K40" s="54" t="s">
        <v>113</v>
      </c>
      <c r="L40" s="54">
        <v>0</v>
      </c>
      <c r="M40" s="54">
        <v>0</v>
      </c>
      <c r="N40" s="43">
        <v>242073</v>
      </c>
      <c r="O40" s="54">
        <v>13925</v>
      </c>
      <c r="P40" s="54">
        <v>169447</v>
      </c>
      <c r="Q40" s="54">
        <v>0</v>
      </c>
      <c r="R40" s="34">
        <v>7736138</v>
      </c>
      <c r="S40" s="56">
        <v>1192.93</v>
      </c>
      <c r="T40" s="37">
        <v>6485</v>
      </c>
      <c r="U40" s="84" t="s">
        <v>112</v>
      </c>
      <c r="V40" s="39"/>
      <c r="W40" s="40"/>
      <c r="X40" s="41"/>
      <c r="Y40" s="41"/>
      <c r="Z40" s="41"/>
      <c r="AA40" s="41"/>
      <c r="AB40" s="41"/>
      <c r="AC40" s="41"/>
      <c r="AD40" s="41"/>
      <c r="AE40" s="41"/>
      <c r="AF40" s="41"/>
    </row>
    <row r="41" spans="1:32" x14ac:dyDescent="0.2">
      <c r="A41" s="37" t="s">
        <v>24</v>
      </c>
      <c r="B41" s="34">
        <v>5612946</v>
      </c>
      <c r="C41" s="43">
        <v>0</v>
      </c>
      <c r="D41" s="43">
        <v>101512</v>
      </c>
      <c r="E41" s="34">
        <v>5714458</v>
      </c>
      <c r="F41" s="58">
        <v>1800000</v>
      </c>
      <c r="G41" s="58">
        <v>800</v>
      </c>
      <c r="H41" s="58">
        <v>51328</v>
      </c>
      <c r="I41" s="58">
        <v>0</v>
      </c>
      <c r="J41" s="43">
        <v>1852128</v>
      </c>
      <c r="K41" s="59" t="s">
        <v>113</v>
      </c>
      <c r="L41" s="59">
        <v>0</v>
      </c>
      <c r="M41" s="59">
        <v>48398</v>
      </c>
      <c r="N41" s="43">
        <v>0</v>
      </c>
      <c r="O41" s="58">
        <v>5536</v>
      </c>
      <c r="P41" s="59">
        <v>68117</v>
      </c>
      <c r="Q41" s="58">
        <v>0</v>
      </c>
      <c r="R41" s="34">
        <v>7688637</v>
      </c>
      <c r="S41" s="56">
        <v>1191.8399999999999</v>
      </c>
      <c r="T41" s="37">
        <v>6451</v>
      </c>
      <c r="U41" s="84" t="s">
        <v>112</v>
      </c>
      <c r="V41" s="39"/>
      <c r="W41" s="40"/>
      <c r="X41" s="41"/>
      <c r="Y41" s="41"/>
      <c r="Z41" s="41"/>
      <c r="AA41" s="41"/>
      <c r="AB41" s="41"/>
      <c r="AC41" s="41"/>
      <c r="AD41" s="41"/>
      <c r="AE41" s="41"/>
      <c r="AF41" s="41"/>
    </row>
    <row r="42" spans="1:32" x14ac:dyDescent="0.2">
      <c r="A42" s="37" t="s">
        <v>49</v>
      </c>
      <c r="B42" s="34">
        <v>10816324</v>
      </c>
      <c r="C42" s="43">
        <v>0</v>
      </c>
      <c r="D42" s="43">
        <v>170707</v>
      </c>
      <c r="E42" s="34">
        <v>10987031</v>
      </c>
      <c r="F42" s="58">
        <v>0</v>
      </c>
      <c r="G42" s="58" t="s">
        <v>113</v>
      </c>
      <c r="H42" s="58" t="s">
        <v>113</v>
      </c>
      <c r="I42" s="58">
        <v>0</v>
      </c>
      <c r="J42" s="43">
        <v>0</v>
      </c>
      <c r="K42" s="59">
        <v>28168</v>
      </c>
      <c r="L42" s="58">
        <v>0</v>
      </c>
      <c r="M42" s="58">
        <v>0</v>
      </c>
      <c r="N42" s="43">
        <v>1021160</v>
      </c>
      <c r="O42" s="58">
        <v>0</v>
      </c>
      <c r="P42" s="59">
        <v>1178443</v>
      </c>
      <c r="Q42" s="58">
        <v>0</v>
      </c>
      <c r="R42" s="34">
        <v>13214802</v>
      </c>
      <c r="S42" s="56">
        <v>2078.21</v>
      </c>
      <c r="T42" s="37">
        <v>6359</v>
      </c>
      <c r="U42" s="84" t="s">
        <v>112</v>
      </c>
      <c r="V42" s="39"/>
      <c r="W42" s="40"/>
      <c r="X42" s="41"/>
      <c r="Y42" s="41"/>
      <c r="Z42" s="41"/>
      <c r="AA42" s="41"/>
      <c r="AB42" s="41"/>
      <c r="AC42" s="41"/>
      <c r="AD42" s="41"/>
    </row>
    <row r="43" spans="1:32" x14ac:dyDescent="0.2">
      <c r="A43" s="37" t="s">
        <v>42</v>
      </c>
      <c r="B43" s="38">
        <v>6373573</v>
      </c>
      <c r="C43" s="43">
        <v>0</v>
      </c>
      <c r="D43" s="43">
        <v>109288</v>
      </c>
      <c r="E43" s="34">
        <v>6482861</v>
      </c>
      <c r="F43" s="54">
        <v>0</v>
      </c>
      <c r="G43" s="54" t="s">
        <v>113</v>
      </c>
      <c r="H43" s="54" t="s">
        <v>113</v>
      </c>
      <c r="I43" s="54">
        <v>0</v>
      </c>
      <c r="J43" s="43">
        <v>0</v>
      </c>
      <c r="K43" s="54">
        <v>65380</v>
      </c>
      <c r="L43" s="54">
        <v>0</v>
      </c>
      <c r="M43" s="54">
        <v>0</v>
      </c>
      <c r="N43" s="43">
        <v>1204898</v>
      </c>
      <c r="O43" s="54">
        <v>5979</v>
      </c>
      <c r="P43" s="54">
        <v>677880</v>
      </c>
      <c r="Q43" s="54">
        <v>0</v>
      </c>
      <c r="R43" s="34">
        <v>8436998</v>
      </c>
      <c r="S43" s="56">
        <v>1330.49</v>
      </c>
      <c r="T43" s="37">
        <v>6341</v>
      </c>
      <c r="U43" s="84" t="s">
        <v>112</v>
      </c>
      <c r="V43" s="39"/>
      <c r="W43" s="40"/>
      <c r="X43" s="41"/>
      <c r="Y43" s="41"/>
      <c r="Z43" s="41"/>
      <c r="AA43" s="41"/>
      <c r="AB43" s="41"/>
      <c r="AC43" s="41"/>
      <c r="AD43" s="41"/>
      <c r="AE43" s="41"/>
      <c r="AF43" s="41"/>
    </row>
    <row r="44" spans="1:32" x14ac:dyDescent="0.2">
      <c r="A44" s="37" t="s">
        <v>45</v>
      </c>
      <c r="B44" s="34">
        <v>1317994</v>
      </c>
      <c r="C44" s="43">
        <v>0</v>
      </c>
      <c r="D44" s="43">
        <v>27036</v>
      </c>
      <c r="E44" s="34">
        <v>1345030</v>
      </c>
      <c r="F44" s="58">
        <v>0</v>
      </c>
      <c r="G44" s="58" t="s">
        <v>113</v>
      </c>
      <c r="H44" s="58" t="s">
        <v>113</v>
      </c>
      <c r="I44" s="58">
        <v>0</v>
      </c>
      <c r="J44" s="43">
        <v>0</v>
      </c>
      <c r="K44" s="59">
        <v>12874</v>
      </c>
      <c r="L44" s="59">
        <v>0</v>
      </c>
      <c r="M44" s="59">
        <v>0</v>
      </c>
      <c r="N44" s="43">
        <v>556787</v>
      </c>
      <c r="O44" s="58">
        <v>0</v>
      </c>
      <c r="P44" s="59">
        <v>172066</v>
      </c>
      <c r="Q44" s="58">
        <v>0</v>
      </c>
      <c r="R44" s="34">
        <v>2086757</v>
      </c>
      <c r="S44" s="56">
        <v>329.14</v>
      </c>
      <c r="T44" s="37">
        <v>6340</v>
      </c>
      <c r="U44" s="84" t="s">
        <v>112</v>
      </c>
      <c r="V44" s="39"/>
      <c r="W44" s="40"/>
      <c r="X44" s="41"/>
      <c r="Y44" s="41"/>
      <c r="Z44" s="41"/>
      <c r="AA44" s="41"/>
      <c r="AB44" s="41"/>
      <c r="AC44" s="41"/>
      <c r="AD44" s="41"/>
      <c r="AE44" s="41"/>
      <c r="AF44" s="41"/>
    </row>
    <row r="45" spans="1:32" x14ac:dyDescent="0.2">
      <c r="A45" s="37" t="s">
        <v>48</v>
      </c>
      <c r="B45" s="38">
        <v>6880241</v>
      </c>
      <c r="C45" s="43">
        <v>0</v>
      </c>
      <c r="D45" s="43">
        <v>117046</v>
      </c>
      <c r="E45" s="34">
        <v>6997287</v>
      </c>
      <c r="F45" s="54">
        <v>0</v>
      </c>
      <c r="G45" s="54" t="s">
        <v>113</v>
      </c>
      <c r="H45" s="54" t="s">
        <v>113</v>
      </c>
      <c r="I45" s="54">
        <v>0</v>
      </c>
      <c r="J45" s="43">
        <v>0</v>
      </c>
      <c r="K45" s="54">
        <v>115586</v>
      </c>
      <c r="L45" s="54">
        <v>0</v>
      </c>
      <c r="M45" s="54">
        <v>0</v>
      </c>
      <c r="N45" s="43">
        <v>841314</v>
      </c>
      <c r="O45" s="54">
        <v>5694</v>
      </c>
      <c r="P45" s="54">
        <v>613979</v>
      </c>
      <c r="Q45" s="54">
        <v>0</v>
      </c>
      <c r="R45" s="34">
        <v>8573860</v>
      </c>
      <c r="S45" s="57">
        <v>1355.61</v>
      </c>
      <c r="T45" s="37">
        <v>6325</v>
      </c>
      <c r="U45" s="84" t="s">
        <v>112</v>
      </c>
      <c r="V45" s="39"/>
      <c r="W45" s="40"/>
      <c r="X45" s="41"/>
      <c r="Y45" s="41"/>
      <c r="Z45" s="41"/>
      <c r="AA45" s="41"/>
      <c r="AB45" s="41"/>
      <c r="AC45" s="41"/>
      <c r="AD45" s="41"/>
    </row>
    <row r="46" spans="1:32" x14ac:dyDescent="0.2">
      <c r="A46" s="37" t="s">
        <v>4</v>
      </c>
      <c r="B46" s="38">
        <v>4980211</v>
      </c>
      <c r="C46" s="43">
        <v>9866</v>
      </c>
      <c r="D46" s="43">
        <v>82434</v>
      </c>
      <c r="E46" s="34">
        <v>5072511</v>
      </c>
      <c r="F46" s="54">
        <v>550660</v>
      </c>
      <c r="G46" s="54">
        <v>1415</v>
      </c>
      <c r="H46" s="54">
        <v>140043</v>
      </c>
      <c r="I46" s="54">
        <v>123822</v>
      </c>
      <c r="J46" s="43">
        <v>815940</v>
      </c>
      <c r="K46" s="54" t="s">
        <v>113</v>
      </c>
      <c r="L46" s="54">
        <v>0</v>
      </c>
      <c r="M46" s="54">
        <v>0</v>
      </c>
      <c r="N46" s="43">
        <v>272769</v>
      </c>
      <c r="O46" s="54">
        <v>6012</v>
      </c>
      <c r="P46" s="54">
        <v>121700</v>
      </c>
      <c r="Q46" s="54">
        <v>0</v>
      </c>
      <c r="R46" s="34">
        <v>6288932</v>
      </c>
      <c r="S46" s="56">
        <v>1003.56</v>
      </c>
      <c r="T46" s="37">
        <v>6267</v>
      </c>
      <c r="U46" s="84" t="s">
        <v>112</v>
      </c>
      <c r="V46" s="39"/>
      <c r="W46" s="40"/>
      <c r="X46" s="41"/>
      <c r="Y46" s="41"/>
      <c r="Z46" s="41"/>
      <c r="AA46" s="41"/>
      <c r="AB46" s="41"/>
      <c r="AC46" s="41"/>
      <c r="AD46" s="41"/>
    </row>
    <row r="47" spans="1:32" x14ac:dyDescent="0.2">
      <c r="A47" s="37" t="s">
        <v>41</v>
      </c>
      <c r="B47" s="38">
        <v>3601802</v>
      </c>
      <c r="C47" s="43">
        <v>0</v>
      </c>
      <c r="D47" s="43">
        <v>76099</v>
      </c>
      <c r="E47" s="34">
        <v>3677901</v>
      </c>
      <c r="F47" s="54">
        <v>0</v>
      </c>
      <c r="G47" s="54" t="s">
        <v>113</v>
      </c>
      <c r="H47" s="54" t="s">
        <v>113</v>
      </c>
      <c r="I47" s="54">
        <v>0</v>
      </c>
      <c r="J47" s="43">
        <v>0</v>
      </c>
      <c r="K47" s="54">
        <v>24066</v>
      </c>
      <c r="L47" s="54">
        <v>0</v>
      </c>
      <c r="M47" s="54">
        <v>0</v>
      </c>
      <c r="N47" s="43">
        <v>1675200</v>
      </c>
      <c r="O47" s="54">
        <v>0</v>
      </c>
      <c r="P47" s="54">
        <v>426387</v>
      </c>
      <c r="Q47" s="54">
        <v>0</v>
      </c>
      <c r="R47" s="34">
        <v>5803554</v>
      </c>
      <c r="S47" s="56">
        <v>926.44</v>
      </c>
      <c r="T47" s="37">
        <v>6264</v>
      </c>
      <c r="U47" s="84" t="s">
        <v>112</v>
      </c>
      <c r="V47" s="39"/>
      <c r="W47" s="40"/>
      <c r="X47" s="41"/>
      <c r="Y47" s="41"/>
      <c r="Z47" s="41"/>
      <c r="AA47" s="41"/>
      <c r="AB47" s="41"/>
      <c r="AC47" s="41"/>
      <c r="AD47" s="41"/>
    </row>
    <row r="48" spans="1:32" x14ac:dyDescent="0.2">
      <c r="A48" s="37" t="s">
        <v>47</v>
      </c>
      <c r="B48" s="38">
        <v>9331405</v>
      </c>
      <c r="C48" s="43">
        <v>0</v>
      </c>
      <c r="D48" s="43">
        <v>184391</v>
      </c>
      <c r="E48" s="34">
        <v>9515796</v>
      </c>
      <c r="F48" s="54">
        <v>0</v>
      </c>
      <c r="G48" s="54" t="s">
        <v>113</v>
      </c>
      <c r="H48" s="54" t="s">
        <v>113</v>
      </c>
      <c r="I48" s="54">
        <v>0</v>
      </c>
      <c r="J48" s="43">
        <v>0</v>
      </c>
      <c r="K48" s="54">
        <v>57183</v>
      </c>
      <c r="L48" s="54">
        <v>0</v>
      </c>
      <c r="M48" s="54">
        <v>0</v>
      </c>
      <c r="N48" s="43">
        <v>3454976</v>
      </c>
      <c r="O48" s="54">
        <v>0</v>
      </c>
      <c r="P48" s="54">
        <v>942639</v>
      </c>
      <c r="Q48" s="54">
        <v>0</v>
      </c>
      <c r="R48" s="34">
        <v>13970594</v>
      </c>
      <c r="S48" s="56">
        <v>2244.8000000000002</v>
      </c>
      <c r="T48" s="37">
        <v>6224</v>
      </c>
      <c r="U48" s="84" t="s">
        <v>112</v>
      </c>
      <c r="V48" s="39"/>
      <c r="W48" s="40"/>
      <c r="X48" s="41"/>
      <c r="Y48" s="41"/>
      <c r="Z48" s="41"/>
      <c r="AA48" s="41"/>
      <c r="AB48" s="41"/>
      <c r="AC48" s="41"/>
      <c r="AD48" s="41"/>
    </row>
    <row r="49" spans="1:34" x14ac:dyDescent="0.2">
      <c r="A49" s="37" t="s">
        <v>76</v>
      </c>
      <c r="B49" s="38">
        <v>3166888</v>
      </c>
      <c r="C49" s="43">
        <v>0</v>
      </c>
      <c r="D49" s="43">
        <v>50904</v>
      </c>
      <c r="E49" s="34">
        <v>3217792</v>
      </c>
      <c r="F49" s="54">
        <v>0</v>
      </c>
      <c r="G49" s="54">
        <v>3041</v>
      </c>
      <c r="H49" s="54">
        <v>68918</v>
      </c>
      <c r="I49" s="54">
        <v>34900</v>
      </c>
      <c r="J49" s="43">
        <v>106859</v>
      </c>
      <c r="K49" s="54" t="s">
        <v>113</v>
      </c>
      <c r="L49" s="54">
        <v>0</v>
      </c>
      <c r="M49" s="54">
        <v>0</v>
      </c>
      <c r="N49" s="43">
        <v>0</v>
      </c>
      <c r="O49" s="54">
        <v>0</v>
      </c>
      <c r="P49" s="54">
        <v>135582</v>
      </c>
      <c r="Q49" s="54">
        <v>0</v>
      </c>
      <c r="R49" s="34">
        <v>3460233</v>
      </c>
      <c r="S49" s="56">
        <v>562.1</v>
      </c>
      <c r="T49" s="37">
        <v>6156</v>
      </c>
      <c r="U49" s="84" t="s">
        <v>112</v>
      </c>
      <c r="V49" s="39"/>
      <c r="W49" s="40"/>
      <c r="X49" s="41"/>
      <c r="Y49" s="41"/>
      <c r="Z49" s="41"/>
      <c r="AA49" s="41"/>
      <c r="AB49" s="41"/>
      <c r="AC49" s="41"/>
      <c r="AD49" s="41"/>
      <c r="AE49" s="41"/>
      <c r="AF49" s="41"/>
    </row>
    <row r="50" spans="1:34" x14ac:dyDescent="0.2">
      <c r="A50" s="37" t="s">
        <v>50</v>
      </c>
      <c r="B50" s="38">
        <v>6256289</v>
      </c>
      <c r="C50" s="43">
        <v>0</v>
      </c>
      <c r="D50" s="43">
        <v>128863</v>
      </c>
      <c r="E50" s="34">
        <v>6385152</v>
      </c>
      <c r="F50" s="54">
        <v>0</v>
      </c>
      <c r="G50" s="54" t="s">
        <v>113</v>
      </c>
      <c r="H50" s="54" t="s">
        <v>113</v>
      </c>
      <c r="I50" s="54">
        <v>0</v>
      </c>
      <c r="J50" s="43">
        <v>0</v>
      </c>
      <c r="K50" s="54">
        <v>18429</v>
      </c>
      <c r="L50" s="54">
        <v>0</v>
      </c>
      <c r="M50" s="54">
        <v>0</v>
      </c>
      <c r="N50" s="43">
        <v>2617452</v>
      </c>
      <c r="O50" s="54">
        <v>0</v>
      </c>
      <c r="P50" s="54">
        <v>565127</v>
      </c>
      <c r="Q50" s="54">
        <v>0</v>
      </c>
      <c r="R50" s="34">
        <v>9586160</v>
      </c>
      <c r="S50" s="56">
        <v>1557.89</v>
      </c>
      <c r="T50" s="37">
        <v>6153</v>
      </c>
      <c r="U50" s="84" t="s">
        <v>112</v>
      </c>
      <c r="V50" s="39"/>
      <c r="W50" s="40"/>
      <c r="X50" s="41"/>
      <c r="Y50" s="41"/>
      <c r="Z50" s="41"/>
      <c r="AA50" s="41"/>
      <c r="AB50" s="41"/>
      <c r="AC50" s="41"/>
      <c r="AD50" s="41"/>
    </row>
    <row r="51" spans="1:34" x14ac:dyDescent="0.2">
      <c r="A51" s="37" t="s">
        <v>33</v>
      </c>
      <c r="B51" s="34">
        <v>1261923</v>
      </c>
      <c r="C51" s="43">
        <v>0</v>
      </c>
      <c r="D51" s="43">
        <v>18620</v>
      </c>
      <c r="E51" s="34">
        <v>1280543</v>
      </c>
      <c r="F51" s="54">
        <v>0</v>
      </c>
      <c r="G51" s="54" t="s">
        <v>113</v>
      </c>
      <c r="H51" s="54" t="s">
        <v>113</v>
      </c>
      <c r="I51" s="54">
        <v>0</v>
      </c>
      <c r="J51" s="43">
        <v>0</v>
      </c>
      <c r="K51" s="54">
        <v>12582</v>
      </c>
      <c r="L51" s="54">
        <v>0</v>
      </c>
      <c r="M51" s="54">
        <v>0</v>
      </c>
      <c r="N51" s="43">
        <v>43932</v>
      </c>
      <c r="O51" s="54">
        <v>5167</v>
      </c>
      <c r="P51" s="54">
        <v>40715</v>
      </c>
      <c r="Q51" s="54">
        <v>0</v>
      </c>
      <c r="R51" s="34">
        <v>1382939</v>
      </c>
      <c r="S51" s="56">
        <v>226.68</v>
      </c>
      <c r="T51" s="37">
        <v>6101</v>
      </c>
      <c r="U51" s="84" t="s">
        <v>112</v>
      </c>
      <c r="V51" s="39"/>
      <c r="W51" s="40"/>
      <c r="X51" s="41"/>
      <c r="Y51" s="41"/>
      <c r="Z51" s="41"/>
      <c r="AA51" s="41"/>
      <c r="AB51" s="41"/>
      <c r="AC51" s="41"/>
      <c r="AD51" s="41"/>
    </row>
    <row r="52" spans="1:34" x14ac:dyDescent="0.2">
      <c r="A52" s="37" t="s">
        <v>32</v>
      </c>
      <c r="B52" s="38">
        <v>7313588</v>
      </c>
      <c r="C52" s="43">
        <v>0</v>
      </c>
      <c r="D52" s="43">
        <v>109850</v>
      </c>
      <c r="E52" s="34">
        <v>7423438</v>
      </c>
      <c r="F52" s="54">
        <v>0</v>
      </c>
      <c r="G52" s="54" t="s">
        <v>113</v>
      </c>
      <c r="H52" s="54" t="s">
        <v>113</v>
      </c>
      <c r="I52" s="54">
        <v>0</v>
      </c>
      <c r="J52" s="43">
        <v>0</v>
      </c>
      <c r="K52" s="54">
        <v>52431</v>
      </c>
      <c r="L52" s="54">
        <v>0</v>
      </c>
      <c r="M52" s="54">
        <v>0</v>
      </c>
      <c r="N52" s="43">
        <v>303843</v>
      </c>
      <c r="O52" s="54">
        <v>0</v>
      </c>
      <c r="P52" s="54">
        <v>295407</v>
      </c>
      <c r="Q52" s="54">
        <v>0</v>
      </c>
      <c r="R52" s="34">
        <v>8075119</v>
      </c>
      <c r="S52" s="56">
        <v>1337.33</v>
      </c>
      <c r="T52" s="37">
        <v>6038</v>
      </c>
      <c r="U52" s="84" t="s">
        <v>112</v>
      </c>
      <c r="V52" s="39"/>
      <c r="W52" s="40"/>
      <c r="X52" s="41"/>
      <c r="Y52" s="41"/>
      <c r="Z52" s="41"/>
      <c r="AA52" s="41"/>
      <c r="AB52" s="41"/>
      <c r="AC52" s="41"/>
      <c r="AD52" s="41"/>
      <c r="AE52" s="41"/>
      <c r="AF52" s="41"/>
    </row>
    <row r="53" spans="1:34" x14ac:dyDescent="0.2">
      <c r="A53" s="37" t="s">
        <v>43</v>
      </c>
      <c r="B53" s="38">
        <v>57123919</v>
      </c>
      <c r="C53" s="43">
        <v>0</v>
      </c>
      <c r="D53" s="43">
        <v>1130016</v>
      </c>
      <c r="E53" s="34">
        <v>58253935</v>
      </c>
      <c r="F53" s="54">
        <v>0</v>
      </c>
      <c r="G53" s="54" t="s">
        <v>113</v>
      </c>
      <c r="H53" s="54" t="s">
        <v>113</v>
      </c>
      <c r="I53" s="54">
        <v>0</v>
      </c>
      <c r="J53" s="43">
        <v>0</v>
      </c>
      <c r="K53" s="54">
        <v>812386</v>
      </c>
      <c r="L53" s="54">
        <v>0</v>
      </c>
      <c r="M53" s="54">
        <v>0</v>
      </c>
      <c r="N53" s="43">
        <v>14779936</v>
      </c>
      <c r="O53" s="54">
        <v>0</v>
      </c>
      <c r="P53" s="54">
        <v>2234384</v>
      </c>
      <c r="Q53" s="54">
        <v>0</v>
      </c>
      <c r="R53" s="34">
        <v>76080641</v>
      </c>
      <c r="S53" s="57">
        <v>12623.57</v>
      </c>
      <c r="T53" s="37">
        <v>6027</v>
      </c>
      <c r="U53" s="33" t="s">
        <v>53</v>
      </c>
      <c r="V53" s="39"/>
      <c r="W53" s="40"/>
      <c r="X53" s="41"/>
      <c r="Y53" s="41"/>
      <c r="Z53" s="41"/>
      <c r="AA53" s="41"/>
      <c r="AB53" s="41"/>
      <c r="AC53" s="41"/>
      <c r="AD53" s="41"/>
    </row>
    <row r="54" spans="1:34" x14ac:dyDescent="0.2">
      <c r="A54" s="37" t="s">
        <v>27</v>
      </c>
      <c r="B54" s="38">
        <v>896482</v>
      </c>
      <c r="C54" s="43">
        <v>1969</v>
      </c>
      <c r="D54" s="43">
        <v>14341</v>
      </c>
      <c r="E54" s="34">
        <v>912792</v>
      </c>
      <c r="F54" s="54">
        <v>31075</v>
      </c>
      <c r="G54" s="54">
        <v>134</v>
      </c>
      <c r="H54" s="54">
        <v>1424</v>
      </c>
      <c r="I54" s="54">
        <v>0</v>
      </c>
      <c r="J54" s="43">
        <v>32633</v>
      </c>
      <c r="K54" s="54" t="s">
        <v>113</v>
      </c>
      <c r="L54" s="54">
        <v>0</v>
      </c>
      <c r="M54" s="54">
        <v>0</v>
      </c>
      <c r="N54" s="43">
        <v>64881</v>
      </c>
      <c r="O54" s="54">
        <v>0</v>
      </c>
      <c r="P54" s="54">
        <v>34017</v>
      </c>
      <c r="Q54" s="54">
        <v>0</v>
      </c>
      <c r="R54" s="34">
        <v>1044323</v>
      </c>
      <c r="S54" s="56">
        <v>174.58</v>
      </c>
      <c r="T54" s="37">
        <v>5982</v>
      </c>
      <c r="U54" s="85" t="s">
        <v>109</v>
      </c>
      <c r="V54" s="39"/>
      <c r="W54" s="40"/>
      <c r="X54" s="41"/>
      <c r="Y54" s="41"/>
      <c r="Z54" s="41"/>
      <c r="AA54" s="41"/>
      <c r="AB54" s="41"/>
      <c r="AC54" s="41"/>
      <c r="AD54" s="41"/>
    </row>
    <row r="55" spans="1:34" x14ac:dyDescent="0.2">
      <c r="A55" s="37" t="s">
        <v>39</v>
      </c>
      <c r="B55" s="34">
        <v>10082221</v>
      </c>
      <c r="C55" s="43">
        <v>0</v>
      </c>
      <c r="D55" s="43">
        <v>150340</v>
      </c>
      <c r="E55" s="34">
        <v>10232561</v>
      </c>
      <c r="F55" s="54">
        <v>0</v>
      </c>
      <c r="G55" s="54" t="s">
        <v>113</v>
      </c>
      <c r="H55" s="54" t="s">
        <v>113</v>
      </c>
      <c r="I55" s="54">
        <v>0</v>
      </c>
      <c r="J55" s="43">
        <v>0</v>
      </c>
      <c r="K55" s="54">
        <v>54870</v>
      </c>
      <c r="L55" s="54">
        <v>0</v>
      </c>
      <c r="M55" s="54">
        <v>4575</v>
      </c>
      <c r="N55" s="43">
        <v>342940</v>
      </c>
      <c r="O55" s="54">
        <v>7951</v>
      </c>
      <c r="P55" s="54">
        <v>155930</v>
      </c>
      <c r="Q55" s="54">
        <v>0</v>
      </c>
      <c r="R55" s="34">
        <v>10798827</v>
      </c>
      <c r="S55" s="56">
        <v>1830.26</v>
      </c>
      <c r="T55" s="37">
        <v>5900</v>
      </c>
      <c r="U55" s="85" t="s">
        <v>109</v>
      </c>
      <c r="V55" s="39"/>
      <c r="W55" s="40"/>
      <c r="X55" s="41"/>
      <c r="Y55" s="41"/>
      <c r="Z55" s="41"/>
      <c r="AA55" s="41"/>
      <c r="AB55" s="41"/>
      <c r="AC55" s="41"/>
      <c r="AD55" s="41"/>
      <c r="AE55" s="41"/>
      <c r="AF55" s="41"/>
    </row>
    <row r="56" spans="1:34" x14ac:dyDescent="0.2">
      <c r="A56" s="37" t="s">
        <v>38</v>
      </c>
      <c r="B56" s="34">
        <v>6850880</v>
      </c>
      <c r="C56" s="43">
        <v>0</v>
      </c>
      <c r="D56" s="43">
        <v>102776</v>
      </c>
      <c r="E56" s="34">
        <v>6953656</v>
      </c>
      <c r="F56" s="54">
        <v>0</v>
      </c>
      <c r="G56" s="54" t="s">
        <v>113</v>
      </c>
      <c r="H56" s="60" t="s">
        <v>113</v>
      </c>
      <c r="I56" s="54">
        <v>0</v>
      </c>
      <c r="J56" s="43">
        <v>0</v>
      </c>
      <c r="K56" s="54">
        <v>43142</v>
      </c>
      <c r="L56" s="54">
        <v>0</v>
      </c>
      <c r="M56" s="54">
        <v>0</v>
      </c>
      <c r="N56" s="43">
        <v>276012</v>
      </c>
      <c r="O56" s="54">
        <v>0</v>
      </c>
      <c r="P56" s="54">
        <v>24200</v>
      </c>
      <c r="Q56" s="54">
        <v>0</v>
      </c>
      <c r="R56" s="34">
        <v>7297010</v>
      </c>
      <c r="S56" s="56">
        <v>1251.21</v>
      </c>
      <c r="T56" s="37">
        <v>5832</v>
      </c>
      <c r="U56" s="85" t="s">
        <v>109</v>
      </c>
      <c r="V56" s="39"/>
      <c r="W56" s="40"/>
      <c r="X56" s="41"/>
      <c r="Y56" s="41"/>
      <c r="Z56" s="41"/>
      <c r="AA56" s="41"/>
      <c r="AB56" s="41"/>
      <c r="AC56" s="41"/>
      <c r="AD56" s="41"/>
    </row>
    <row r="57" spans="1:34" x14ac:dyDescent="0.2">
      <c r="A57" s="37" t="s">
        <v>111</v>
      </c>
      <c r="B57" s="34">
        <v>3063144</v>
      </c>
      <c r="C57" s="43">
        <v>0</v>
      </c>
      <c r="D57" s="43">
        <v>55398</v>
      </c>
      <c r="E57" s="34">
        <v>3118542</v>
      </c>
      <c r="F57" s="58">
        <v>0</v>
      </c>
      <c r="G57" s="58">
        <v>0</v>
      </c>
      <c r="H57" s="58">
        <v>0</v>
      </c>
      <c r="I57" s="58">
        <v>0</v>
      </c>
      <c r="J57" s="43">
        <v>0</v>
      </c>
      <c r="K57" s="58">
        <v>0</v>
      </c>
      <c r="L57" s="58">
        <v>0</v>
      </c>
      <c r="M57" s="58">
        <v>0</v>
      </c>
      <c r="N57" s="43">
        <v>778353</v>
      </c>
      <c r="O57" s="58">
        <v>0</v>
      </c>
      <c r="P57" s="58">
        <v>0</v>
      </c>
      <c r="Q57" s="58">
        <v>0</v>
      </c>
      <c r="R57" s="34">
        <v>3896895</v>
      </c>
      <c r="S57" s="56">
        <v>674.42</v>
      </c>
      <c r="T57" s="37">
        <v>5778</v>
      </c>
      <c r="U57" s="85" t="s">
        <v>109</v>
      </c>
      <c r="V57" s="39"/>
      <c r="W57" s="40"/>
      <c r="X57" s="41"/>
      <c r="Y57" s="41"/>
      <c r="Z57" s="41"/>
      <c r="AA57" s="41"/>
      <c r="AB57" s="41"/>
      <c r="AC57" s="41"/>
      <c r="AD57" s="41"/>
    </row>
    <row r="58" spans="1:34" ht="13.5" thickBot="1" x14ac:dyDescent="0.25">
      <c r="A58" s="16" t="s">
        <v>55</v>
      </c>
      <c r="B58" s="20">
        <f t="shared" ref="B58:S58" si="0">SUM(B4:B57)</f>
        <v>1079619305</v>
      </c>
      <c r="C58" s="20">
        <f t="shared" si="0"/>
        <v>185147</v>
      </c>
      <c r="D58" s="20">
        <f t="shared" si="0"/>
        <v>24065465</v>
      </c>
      <c r="E58" s="20">
        <f t="shared" si="0"/>
        <v>1103869917</v>
      </c>
      <c r="F58" s="20">
        <f t="shared" si="0"/>
        <v>439080529</v>
      </c>
      <c r="G58" s="20">
        <f t="shared" si="0"/>
        <v>2938764</v>
      </c>
      <c r="H58" s="20">
        <f t="shared" si="0"/>
        <v>10670883</v>
      </c>
      <c r="I58" s="20">
        <f t="shared" si="0"/>
        <v>15390845</v>
      </c>
      <c r="J58" s="20">
        <f t="shared" si="0"/>
        <v>468081021</v>
      </c>
      <c r="K58" s="20">
        <f t="shared" si="0"/>
        <v>4568984</v>
      </c>
      <c r="L58" s="20">
        <f t="shared" si="0"/>
        <v>120483</v>
      </c>
      <c r="M58" s="20">
        <f t="shared" si="0"/>
        <v>102134</v>
      </c>
      <c r="N58" s="20">
        <f t="shared" si="0"/>
        <v>72010019</v>
      </c>
      <c r="O58" s="20">
        <f t="shared" si="0"/>
        <v>4764222</v>
      </c>
      <c r="P58" s="20">
        <f t="shared" si="0"/>
        <v>29743337</v>
      </c>
      <c r="Q58" s="20">
        <f t="shared" si="0"/>
        <v>0</v>
      </c>
      <c r="R58" s="20">
        <f t="shared" si="0"/>
        <v>1683260117</v>
      </c>
      <c r="S58" s="49">
        <f t="shared" si="0"/>
        <v>243482.68000000002</v>
      </c>
      <c r="T58" s="18"/>
      <c r="U58" s="28"/>
      <c r="V58" s="29"/>
      <c r="W58" s="29"/>
      <c r="X58" s="29"/>
      <c r="Y58" s="29"/>
      <c r="Z58" s="29"/>
      <c r="AA58" s="29"/>
      <c r="AB58" s="29"/>
      <c r="AC58" s="29"/>
      <c r="AD58" s="29"/>
    </row>
    <row r="59" spans="1:34" ht="13.5" thickTop="1" x14ac:dyDescent="0.2">
      <c r="A59" s="82" t="s">
        <v>100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0"/>
      <c r="T59" s="10"/>
      <c r="U59" s="6"/>
      <c r="V59" s="6"/>
      <c r="W59" s="6"/>
      <c r="X59" s="6"/>
      <c r="Y59" s="6"/>
      <c r="Z59" s="6"/>
      <c r="AA59" s="6"/>
      <c r="AB59" s="6"/>
      <c r="AC59" s="6"/>
    </row>
    <row r="60" spans="1:34" x14ac:dyDescent="0.2">
      <c r="A60" s="81" t="s">
        <v>105</v>
      </c>
      <c r="B60" s="80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1"/>
      <c r="T60" s="10"/>
      <c r="U60" s="6"/>
      <c r="V60" s="6"/>
      <c r="W60" s="6"/>
      <c r="X60" s="6"/>
      <c r="Y60" s="6"/>
      <c r="Z60" s="6"/>
      <c r="AA60" s="6"/>
      <c r="AB60" s="6"/>
      <c r="AC60" s="6"/>
    </row>
    <row r="61" spans="1:34" x14ac:dyDescent="0.2">
      <c r="A61" s="78" t="s">
        <v>104</v>
      </c>
      <c r="B61" s="89">
        <f>ROUND(S58*0.05,2)</f>
        <v>12174.13</v>
      </c>
      <c r="C61" s="5"/>
      <c r="D61" s="5"/>
      <c r="E61" s="5"/>
      <c r="F61" s="5"/>
      <c r="G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48"/>
      <c r="T61" s="10"/>
      <c r="U61" s="30"/>
      <c r="V61" s="6"/>
      <c r="W61" s="6"/>
      <c r="X61" s="6"/>
      <c r="Y61" s="6"/>
      <c r="Z61" s="6"/>
      <c r="AA61" s="6"/>
      <c r="AB61" s="6"/>
      <c r="AC61" s="6"/>
    </row>
    <row r="62" spans="1:34" x14ac:dyDescent="0.2">
      <c r="A62" s="78" t="s">
        <v>101</v>
      </c>
      <c r="B62" s="76">
        <f>T11</f>
        <v>7191</v>
      </c>
      <c r="C62" s="6"/>
      <c r="D62" s="6"/>
      <c r="E62" s="6"/>
      <c r="F62" s="6"/>
      <c r="G62" s="6"/>
      <c r="I62" s="6"/>
      <c r="J62" s="6"/>
      <c r="K62" s="6"/>
      <c r="L62" s="6"/>
      <c r="M62" s="6"/>
      <c r="N62" s="6"/>
      <c r="O62" s="6"/>
      <c r="P62" s="6"/>
      <c r="Q62" s="6"/>
      <c r="R62" s="6"/>
      <c r="T62" s="10"/>
      <c r="U62" s="31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17"/>
    </row>
    <row r="63" spans="1:34" x14ac:dyDescent="0.2">
      <c r="A63" s="78" t="s">
        <v>102</v>
      </c>
      <c r="B63" s="76">
        <f>T53</f>
        <v>6027</v>
      </c>
      <c r="C63" s="6"/>
      <c r="D63" s="6"/>
      <c r="E63" s="6"/>
      <c r="F63" s="6"/>
      <c r="G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52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17"/>
    </row>
    <row r="64" spans="1:34" x14ac:dyDescent="0.2">
      <c r="A64" s="79" t="s">
        <v>103</v>
      </c>
      <c r="B64" s="77">
        <f>B62-B63</f>
        <v>1164</v>
      </c>
      <c r="C64" s="35"/>
      <c r="D64" s="35"/>
      <c r="E64" s="35"/>
      <c r="F64" s="35"/>
      <c r="G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52"/>
      <c r="T64" s="5"/>
      <c r="U64" s="6"/>
      <c r="V64" s="30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17"/>
      <c r="AH64" s="6"/>
    </row>
    <row r="65" spans="1:34" x14ac:dyDescent="0.2">
      <c r="A65" s="79" t="s">
        <v>106</v>
      </c>
      <c r="B65" s="75">
        <f>B64/B63</f>
        <v>0.19313091090094575</v>
      </c>
      <c r="C65" s="35"/>
      <c r="D65" s="35"/>
      <c r="E65" s="35"/>
      <c r="F65" s="35"/>
      <c r="G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52"/>
      <c r="T65" s="21"/>
      <c r="U65" s="6"/>
    </row>
    <row r="66" spans="1:34" x14ac:dyDescent="0.2">
      <c r="A66" s="83" t="s">
        <v>100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53"/>
      <c r="T66" s="5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</row>
    <row r="67" spans="1:34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53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</row>
    <row r="68" spans="1:34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53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</row>
    <row r="69" spans="1:34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53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</row>
    <row r="70" spans="1:34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</row>
    <row r="71" spans="1:34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</row>
    <row r="72" spans="1:34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</row>
    <row r="73" spans="1:34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</row>
    <row r="74" spans="1:34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</row>
    <row r="75" spans="1:34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</row>
    <row r="76" spans="1:34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</row>
    <row r="77" spans="1:34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</row>
    <row r="78" spans="1:34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</row>
    <row r="79" spans="1:34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</row>
    <row r="80" spans="1:34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</row>
    <row r="81" spans="1:18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</row>
    <row r="82" spans="1:18" x14ac:dyDescent="0.2">
      <c r="A82" s="35"/>
    </row>
    <row r="83" spans="1:18" x14ac:dyDescent="0.2">
      <c r="A83" s="35"/>
    </row>
  </sheetData>
  <sortState ref="A10:U63">
    <sortCondition descending="1" ref="T10:T63"/>
  </sortState>
  <mergeCells count="1">
    <mergeCell ref="A1:E1"/>
  </mergeCells>
  <phoneticPr fontId="0" type="noConversion"/>
  <printOptions horizontalCentered="1"/>
  <pageMargins left="0.1" right="0.1" top="0" bottom="0" header="0.25" footer="0"/>
  <pageSetup paperSize="5" scale="64" orientation="landscape" r:id="rId1"/>
  <headerFooter alignWithMargins="0">
    <oddHeader xml:space="preserve">&amp;R   </oddHeader>
    <oddFooter xml:space="preserve">&amp;C
</oddFooter>
  </headerFooter>
  <colBreaks count="1" manualBreakCount="1">
    <brk id="14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zoomScaleNormal="100" workbookViewId="0">
      <selection activeCell="B13" sqref="B13"/>
    </sheetView>
  </sheetViews>
  <sheetFormatPr defaultRowHeight="12.75" x14ac:dyDescent="0.2"/>
  <cols>
    <col min="1" max="1" width="25.7109375" style="36" customWidth="1"/>
    <col min="2" max="3" width="15.42578125" style="11" customWidth="1"/>
    <col min="4" max="4" width="13.140625" style="11" customWidth="1"/>
    <col min="5" max="5" width="16.5703125" style="45" customWidth="1"/>
    <col min="6" max="6" width="10" style="36" bestFit="1" customWidth="1"/>
    <col min="7" max="7" width="15" style="36" bestFit="1" customWidth="1"/>
    <col min="8" max="16384" width="9.140625" style="36"/>
  </cols>
  <sheetData>
    <row r="1" spans="1:22" ht="42" customHeight="1" x14ac:dyDescent="0.2">
      <c r="A1" s="87" t="s">
        <v>128</v>
      </c>
      <c r="B1" s="87"/>
      <c r="C1" s="87"/>
      <c r="D1" s="87"/>
      <c r="E1" s="87"/>
    </row>
    <row r="2" spans="1:22" x14ac:dyDescent="0.2">
      <c r="A2" s="2"/>
      <c r="B2" s="12" t="s">
        <v>82</v>
      </c>
      <c r="C2" s="12" t="s">
        <v>83</v>
      </c>
      <c r="D2" s="12" t="s">
        <v>84</v>
      </c>
      <c r="E2" s="12" t="s">
        <v>85</v>
      </c>
    </row>
    <row r="3" spans="1:22" ht="39" thickBot="1" x14ac:dyDescent="0.25">
      <c r="A3" s="69" t="s">
        <v>86</v>
      </c>
      <c r="B3" s="70" t="s">
        <v>93</v>
      </c>
      <c r="C3" s="70" t="s">
        <v>94</v>
      </c>
      <c r="D3" s="70" t="s">
        <v>95</v>
      </c>
      <c r="E3" s="71" t="s">
        <v>96</v>
      </c>
      <c r="V3" s="46"/>
    </row>
    <row r="4" spans="1:22" ht="13.5" thickTop="1" x14ac:dyDescent="0.2">
      <c r="A4" s="37" t="s">
        <v>32</v>
      </c>
      <c r="B4" s="22">
        <v>7313588</v>
      </c>
      <c r="C4" s="22">
        <v>7313588</v>
      </c>
      <c r="D4" s="22">
        <f>B4-C4</f>
        <v>0</v>
      </c>
      <c r="E4" s="61">
        <f>IF(D4&gt;1,D4,0)</f>
        <v>0</v>
      </c>
      <c r="G4" s="11"/>
    </row>
    <row r="5" spans="1:22" x14ac:dyDescent="0.2">
      <c r="A5" s="3" t="s">
        <v>33</v>
      </c>
      <c r="B5" s="22">
        <v>1261923</v>
      </c>
      <c r="C5" s="22">
        <v>1261923</v>
      </c>
      <c r="D5" s="22">
        <f t="shared" ref="D5:D57" si="0">B5-C5</f>
        <v>0</v>
      </c>
      <c r="E5" s="61">
        <f t="shared" ref="E5:E57" si="1">IF(D5&gt;1,D5,0)</f>
        <v>0</v>
      </c>
      <c r="G5" s="11"/>
    </row>
    <row r="6" spans="1:22" x14ac:dyDescent="0.2">
      <c r="A6" s="3" t="s">
        <v>0</v>
      </c>
      <c r="B6" s="22">
        <v>4572355</v>
      </c>
      <c r="C6" s="22">
        <v>4626595</v>
      </c>
      <c r="D6" s="22">
        <f t="shared" si="0"/>
        <v>-54240</v>
      </c>
      <c r="E6" s="61">
        <f t="shared" si="1"/>
        <v>0</v>
      </c>
      <c r="G6" s="11"/>
    </row>
    <row r="7" spans="1:22" x14ac:dyDescent="0.2">
      <c r="A7" s="3" t="s">
        <v>1</v>
      </c>
      <c r="B7" s="22">
        <v>311510900</v>
      </c>
      <c r="C7" s="22">
        <v>311612169</v>
      </c>
      <c r="D7" s="22">
        <f t="shared" si="0"/>
        <v>-101269</v>
      </c>
      <c r="E7" s="61">
        <f t="shared" si="1"/>
        <v>0</v>
      </c>
      <c r="G7" s="11"/>
    </row>
    <row r="8" spans="1:22" x14ac:dyDescent="0.2">
      <c r="A8" s="3" t="s">
        <v>34</v>
      </c>
      <c r="B8" s="22">
        <v>2159866</v>
      </c>
      <c r="C8" s="22">
        <v>2159866</v>
      </c>
      <c r="D8" s="22">
        <f t="shared" si="0"/>
        <v>0</v>
      </c>
      <c r="E8" s="61">
        <f t="shared" si="1"/>
        <v>0</v>
      </c>
      <c r="G8" s="11"/>
    </row>
    <row r="9" spans="1:22" x14ac:dyDescent="0.2">
      <c r="A9" s="3" t="s">
        <v>35</v>
      </c>
      <c r="B9" s="22">
        <v>27088509</v>
      </c>
      <c r="C9" s="22">
        <v>27088509</v>
      </c>
      <c r="D9" s="22">
        <f t="shared" si="0"/>
        <v>0</v>
      </c>
      <c r="E9" s="61">
        <f t="shared" si="1"/>
        <v>0</v>
      </c>
      <c r="G9" s="11"/>
    </row>
    <row r="10" spans="1:22" x14ac:dyDescent="0.2">
      <c r="A10" s="3" t="s">
        <v>2</v>
      </c>
      <c r="B10" s="22">
        <v>1623494</v>
      </c>
      <c r="C10" s="22">
        <v>1623017</v>
      </c>
      <c r="D10" s="22">
        <f t="shared" si="0"/>
        <v>477</v>
      </c>
      <c r="E10" s="61">
        <f t="shared" si="1"/>
        <v>477</v>
      </c>
      <c r="G10" s="11"/>
    </row>
    <row r="11" spans="1:22" x14ac:dyDescent="0.2">
      <c r="A11" s="3" t="s">
        <v>36</v>
      </c>
      <c r="B11" s="22">
        <v>2852450</v>
      </c>
      <c r="C11" s="22">
        <v>2852450</v>
      </c>
      <c r="D11" s="22">
        <f t="shared" si="0"/>
        <v>0</v>
      </c>
      <c r="E11" s="61">
        <f t="shared" si="1"/>
        <v>0</v>
      </c>
      <c r="G11" s="11"/>
    </row>
    <row r="12" spans="1:22" x14ac:dyDescent="0.2">
      <c r="A12" s="3" t="s">
        <v>37</v>
      </c>
      <c r="B12" s="22">
        <v>2286673</v>
      </c>
      <c r="C12" s="22">
        <v>2286673</v>
      </c>
      <c r="D12" s="22">
        <f t="shared" si="0"/>
        <v>0</v>
      </c>
      <c r="E12" s="61">
        <f t="shared" si="1"/>
        <v>0</v>
      </c>
      <c r="G12" s="11"/>
    </row>
    <row r="13" spans="1:22" x14ac:dyDescent="0.2">
      <c r="A13" s="3" t="s">
        <v>38</v>
      </c>
      <c r="B13" s="22">
        <v>6850880</v>
      </c>
      <c r="C13" s="22">
        <v>6850880</v>
      </c>
      <c r="D13" s="22">
        <f t="shared" si="0"/>
        <v>0</v>
      </c>
      <c r="E13" s="61">
        <f t="shared" si="1"/>
        <v>0</v>
      </c>
      <c r="G13" s="11"/>
    </row>
    <row r="14" spans="1:22" x14ac:dyDescent="0.2">
      <c r="A14" s="3" t="s">
        <v>3</v>
      </c>
      <c r="B14" s="22">
        <v>3309246</v>
      </c>
      <c r="C14" s="22">
        <v>3309228</v>
      </c>
      <c r="D14" s="22">
        <f t="shared" si="0"/>
        <v>18</v>
      </c>
      <c r="E14" s="61">
        <f t="shared" si="1"/>
        <v>18</v>
      </c>
      <c r="G14" s="11"/>
    </row>
    <row r="15" spans="1:22" x14ac:dyDescent="0.2">
      <c r="A15" s="3" t="s">
        <v>4</v>
      </c>
      <c r="B15" s="22">
        <v>4990077</v>
      </c>
      <c r="C15" s="22">
        <v>4980211</v>
      </c>
      <c r="D15" s="22">
        <f t="shared" si="0"/>
        <v>9866</v>
      </c>
      <c r="E15" s="61">
        <f t="shared" si="1"/>
        <v>9866</v>
      </c>
      <c r="G15" s="11"/>
    </row>
    <row r="16" spans="1:22" x14ac:dyDescent="0.2">
      <c r="A16" s="3" t="s">
        <v>39</v>
      </c>
      <c r="B16" s="22">
        <v>10082221</v>
      </c>
      <c r="C16" s="22">
        <v>10082221</v>
      </c>
      <c r="D16" s="22">
        <f t="shared" si="0"/>
        <v>0</v>
      </c>
      <c r="E16" s="61">
        <f t="shared" si="1"/>
        <v>0</v>
      </c>
      <c r="G16" s="11"/>
    </row>
    <row r="17" spans="1:7" x14ac:dyDescent="0.2">
      <c r="A17" s="32" t="s">
        <v>5</v>
      </c>
      <c r="B17" s="22">
        <v>5583562</v>
      </c>
      <c r="C17" s="22">
        <v>5583527</v>
      </c>
      <c r="D17" s="22">
        <f t="shared" si="0"/>
        <v>35</v>
      </c>
      <c r="E17" s="61">
        <f t="shared" si="1"/>
        <v>35</v>
      </c>
      <c r="G17" s="11"/>
    </row>
    <row r="18" spans="1:7" x14ac:dyDescent="0.2">
      <c r="A18" s="3" t="s">
        <v>6</v>
      </c>
      <c r="B18" s="22">
        <v>5918141</v>
      </c>
      <c r="C18" s="22">
        <v>5942670</v>
      </c>
      <c r="D18" s="22">
        <f t="shared" si="0"/>
        <v>-24529</v>
      </c>
      <c r="E18" s="61">
        <f t="shared" si="1"/>
        <v>0</v>
      </c>
      <c r="G18" s="11"/>
    </row>
    <row r="19" spans="1:7" x14ac:dyDescent="0.2">
      <c r="A19" s="3" t="s">
        <v>7</v>
      </c>
      <c r="B19" s="22">
        <v>113720150</v>
      </c>
      <c r="C19" s="22">
        <v>113812175</v>
      </c>
      <c r="D19" s="22">
        <f t="shared" si="0"/>
        <v>-92025</v>
      </c>
      <c r="E19" s="61">
        <f t="shared" si="1"/>
        <v>0</v>
      </c>
      <c r="G19" s="11"/>
    </row>
    <row r="20" spans="1:7" x14ac:dyDescent="0.2">
      <c r="A20" s="3" t="s">
        <v>8</v>
      </c>
      <c r="B20" s="22">
        <v>19506001</v>
      </c>
      <c r="C20" s="22">
        <v>19506245</v>
      </c>
      <c r="D20" s="22">
        <f t="shared" si="0"/>
        <v>-244</v>
      </c>
      <c r="E20" s="61">
        <f t="shared" si="1"/>
        <v>0</v>
      </c>
      <c r="G20" s="11"/>
    </row>
    <row r="21" spans="1:7" x14ac:dyDescent="0.2">
      <c r="A21" s="3" t="s">
        <v>9</v>
      </c>
      <c r="B21" s="22">
        <v>3212746</v>
      </c>
      <c r="C21" s="22">
        <v>3212746</v>
      </c>
      <c r="D21" s="22">
        <f t="shared" si="0"/>
        <v>0</v>
      </c>
      <c r="E21" s="61">
        <f t="shared" si="1"/>
        <v>0</v>
      </c>
      <c r="G21" s="11"/>
    </row>
    <row r="22" spans="1:7" x14ac:dyDescent="0.2">
      <c r="A22" s="3" t="s">
        <v>10</v>
      </c>
      <c r="B22" s="22">
        <v>2044216</v>
      </c>
      <c r="C22" s="22">
        <v>2044216</v>
      </c>
      <c r="D22" s="22">
        <f t="shared" si="0"/>
        <v>0</v>
      </c>
      <c r="E22" s="61">
        <f t="shared" si="1"/>
        <v>0</v>
      </c>
      <c r="G22" s="11"/>
    </row>
    <row r="23" spans="1:7" x14ac:dyDescent="0.2">
      <c r="A23" s="3" t="s">
        <v>11</v>
      </c>
      <c r="B23" s="22">
        <v>1120218</v>
      </c>
      <c r="C23" s="22">
        <v>1111376</v>
      </c>
      <c r="D23" s="22">
        <f t="shared" si="0"/>
        <v>8842</v>
      </c>
      <c r="E23" s="61">
        <f t="shared" si="1"/>
        <v>8842</v>
      </c>
      <c r="G23" s="11"/>
    </row>
    <row r="24" spans="1:7" x14ac:dyDescent="0.2">
      <c r="A24" s="3" t="s">
        <v>40</v>
      </c>
      <c r="B24" s="22">
        <v>5428157</v>
      </c>
      <c r="C24" s="22">
        <v>5428157</v>
      </c>
      <c r="D24" s="22">
        <f t="shared" si="0"/>
        <v>0</v>
      </c>
      <c r="E24" s="61">
        <f t="shared" si="1"/>
        <v>0</v>
      </c>
      <c r="G24" s="11"/>
    </row>
    <row r="25" spans="1:7" x14ac:dyDescent="0.2">
      <c r="A25" s="3" t="s">
        <v>12</v>
      </c>
      <c r="B25" s="22">
        <v>37121451</v>
      </c>
      <c r="C25" s="22">
        <v>37121451</v>
      </c>
      <c r="D25" s="22">
        <f t="shared" si="0"/>
        <v>0</v>
      </c>
      <c r="E25" s="61">
        <f t="shared" si="1"/>
        <v>0</v>
      </c>
      <c r="G25" s="11"/>
    </row>
    <row r="26" spans="1:7" x14ac:dyDescent="0.2">
      <c r="A26" s="3" t="s">
        <v>13</v>
      </c>
      <c r="B26" s="22">
        <v>1334664</v>
      </c>
      <c r="C26" s="22">
        <v>1333476</v>
      </c>
      <c r="D26" s="22">
        <f t="shared" si="0"/>
        <v>1188</v>
      </c>
      <c r="E26" s="61">
        <f t="shared" si="1"/>
        <v>1188</v>
      </c>
      <c r="G26" s="11"/>
    </row>
    <row r="27" spans="1:7" x14ac:dyDescent="0.2">
      <c r="A27" s="3" t="s">
        <v>41</v>
      </c>
      <c r="B27" s="22">
        <v>3601802</v>
      </c>
      <c r="C27" s="22">
        <v>3601802</v>
      </c>
      <c r="D27" s="22">
        <f t="shared" si="0"/>
        <v>0</v>
      </c>
      <c r="E27" s="61">
        <f t="shared" si="1"/>
        <v>0</v>
      </c>
      <c r="G27" s="11"/>
    </row>
    <row r="28" spans="1:7" x14ac:dyDescent="0.2">
      <c r="A28" s="32" t="s">
        <v>51</v>
      </c>
      <c r="B28" s="22">
        <v>72182737</v>
      </c>
      <c r="C28" s="22">
        <v>72182737</v>
      </c>
      <c r="D28" s="22">
        <f t="shared" si="0"/>
        <v>0</v>
      </c>
      <c r="E28" s="61">
        <f t="shared" si="1"/>
        <v>0</v>
      </c>
      <c r="G28" s="11"/>
    </row>
    <row r="29" spans="1:7" x14ac:dyDescent="0.2">
      <c r="A29" s="3" t="s">
        <v>14</v>
      </c>
      <c r="B29" s="22">
        <v>18085812</v>
      </c>
      <c r="C29" s="22">
        <v>18085812</v>
      </c>
      <c r="D29" s="22">
        <f t="shared" si="0"/>
        <v>0</v>
      </c>
      <c r="E29" s="61">
        <f t="shared" si="1"/>
        <v>0</v>
      </c>
      <c r="G29" s="11"/>
    </row>
    <row r="30" spans="1:7" x14ac:dyDescent="0.2">
      <c r="A30" s="3" t="s">
        <v>15</v>
      </c>
      <c r="B30" s="22">
        <v>2186967</v>
      </c>
      <c r="C30" s="22">
        <v>2134211</v>
      </c>
      <c r="D30" s="22">
        <f t="shared" si="0"/>
        <v>52756</v>
      </c>
      <c r="E30" s="61">
        <f t="shared" si="1"/>
        <v>52756</v>
      </c>
      <c r="G30" s="11"/>
    </row>
    <row r="31" spans="1:7" x14ac:dyDescent="0.2">
      <c r="A31" s="3" t="s">
        <v>16</v>
      </c>
      <c r="B31" s="22">
        <v>23538830</v>
      </c>
      <c r="C31" s="22">
        <v>23540558</v>
      </c>
      <c r="D31" s="22">
        <f t="shared" si="0"/>
        <v>-1728</v>
      </c>
      <c r="E31" s="61">
        <f t="shared" si="1"/>
        <v>0</v>
      </c>
      <c r="G31" s="11"/>
    </row>
    <row r="32" spans="1:7" x14ac:dyDescent="0.2">
      <c r="A32" s="3" t="s">
        <v>42</v>
      </c>
      <c r="B32" s="22">
        <v>6373573</v>
      </c>
      <c r="C32" s="22">
        <v>6373573</v>
      </c>
      <c r="D32" s="22">
        <f t="shared" si="0"/>
        <v>0</v>
      </c>
      <c r="E32" s="61">
        <f t="shared" si="1"/>
        <v>0</v>
      </c>
      <c r="G32" s="11"/>
    </row>
    <row r="33" spans="1:7" x14ac:dyDescent="0.2">
      <c r="A33" s="32" t="s">
        <v>17</v>
      </c>
      <c r="B33" s="22">
        <v>9019491</v>
      </c>
      <c r="C33" s="22">
        <v>8975008</v>
      </c>
      <c r="D33" s="22">
        <f t="shared" si="0"/>
        <v>44483</v>
      </c>
      <c r="E33" s="61">
        <f t="shared" si="1"/>
        <v>44483</v>
      </c>
      <c r="G33" s="11"/>
    </row>
    <row r="34" spans="1:7" x14ac:dyDescent="0.2">
      <c r="A34" s="3" t="s">
        <v>43</v>
      </c>
      <c r="B34" s="22">
        <v>57123919</v>
      </c>
      <c r="C34" s="22">
        <v>57123919</v>
      </c>
      <c r="D34" s="22">
        <f t="shared" si="0"/>
        <v>0</v>
      </c>
      <c r="E34" s="61">
        <f t="shared" si="1"/>
        <v>0</v>
      </c>
      <c r="G34" s="11"/>
    </row>
    <row r="35" spans="1:7" x14ac:dyDescent="0.2">
      <c r="A35" s="3" t="s">
        <v>44</v>
      </c>
      <c r="B35" s="22">
        <v>28206672</v>
      </c>
      <c r="C35" s="22">
        <v>28206672</v>
      </c>
      <c r="D35" s="22">
        <f t="shared" si="0"/>
        <v>0</v>
      </c>
      <c r="E35" s="61">
        <f t="shared" si="1"/>
        <v>0</v>
      </c>
      <c r="G35" s="11"/>
    </row>
    <row r="36" spans="1:7" x14ac:dyDescent="0.2">
      <c r="A36" s="3" t="s">
        <v>18</v>
      </c>
      <c r="B36" s="22">
        <v>139579127</v>
      </c>
      <c r="C36" s="22">
        <v>139579127</v>
      </c>
      <c r="D36" s="22">
        <f t="shared" si="0"/>
        <v>0</v>
      </c>
      <c r="E36" s="61">
        <f t="shared" si="1"/>
        <v>0</v>
      </c>
      <c r="G36" s="11"/>
    </row>
    <row r="37" spans="1:7" x14ac:dyDescent="0.2">
      <c r="A37" s="3" t="s">
        <v>19</v>
      </c>
      <c r="B37" s="22">
        <v>6224865</v>
      </c>
      <c r="C37" s="22">
        <v>6224448</v>
      </c>
      <c r="D37" s="22">
        <f>B37-C37</f>
        <v>417</v>
      </c>
      <c r="E37" s="61">
        <f t="shared" si="1"/>
        <v>417</v>
      </c>
      <c r="G37" s="11"/>
    </row>
    <row r="38" spans="1:7" x14ac:dyDescent="0.2">
      <c r="A38" s="3" t="s">
        <v>20</v>
      </c>
      <c r="B38" s="22">
        <v>8117461</v>
      </c>
      <c r="C38" s="22">
        <v>8117968</v>
      </c>
      <c r="D38" s="22">
        <f t="shared" si="0"/>
        <v>-507</v>
      </c>
      <c r="E38" s="61">
        <f t="shared" si="1"/>
        <v>0</v>
      </c>
      <c r="G38" s="11"/>
    </row>
    <row r="39" spans="1:7" x14ac:dyDescent="0.2">
      <c r="A39" s="3" t="s">
        <v>21</v>
      </c>
      <c r="B39" s="22">
        <v>13959687</v>
      </c>
      <c r="C39" s="22">
        <v>13917549</v>
      </c>
      <c r="D39" s="22">
        <f t="shared" si="0"/>
        <v>42138</v>
      </c>
      <c r="E39" s="61">
        <f t="shared" si="1"/>
        <v>42138</v>
      </c>
      <c r="G39" s="11"/>
    </row>
    <row r="40" spans="1:7" x14ac:dyDescent="0.2">
      <c r="A40" s="32" t="s">
        <v>22</v>
      </c>
      <c r="B40" s="22">
        <v>31826049</v>
      </c>
      <c r="C40" s="22">
        <v>31804855</v>
      </c>
      <c r="D40" s="22">
        <f t="shared" si="0"/>
        <v>21194</v>
      </c>
      <c r="E40" s="61">
        <f t="shared" si="1"/>
        <v>21194</v>
      </c>
      <c r="G40" s="11"/>
    </row>
    <row r="41" spans="1:7" x14ac:dyDescent="0.2">
      <c r="A41" s="3" t="s">
        <v>23</v>
      </c>
      <c r="B41" s="22">
        <v>434418</v>
      </c>
      <c r="C41" s="22">
        <v>434418</v>
      </c>
      <c r="D41" s="22">
        <f t="shared" si="0"/>
        <v>0</v>
      </c>
      <c r="E41" s="61">
        <f t="shared" si="1"/>
        <v>0</v>
      </c>
      <c r="G41" s="11"/>
    </row>
    <row r="42" spans="1:7" x14ac:dyDescent="0.2">
      <c r="A42" s="3" t="s">
        <v>24</v>
      </c>
      <c r="B42" s="22">
        <v>5612946</v>
      </c>
      <c r="C42" s="22">
        <v>5612946</v>
      </c>
      <c r="D42" s="22">
        <f t="shared" si="0"/>
        <v>0</v>
      </c>
      <c r="E42" s="61">
        <f t="shared" si="1"/>
        <v>0</v>
      </c>
      <c r="G42" s="11"/>
    </row>
    <row r="43" spans="1:7" x14ac:dyDescent="0.2">
      <c r="A43" s="3" t="s">
        <v>45</v>
      </c>
      <c r="B43" s="22">
        <v>1317994</v>
      </c>
      <c r="C43" s="22">
        <v>1317994</v>
      </c>
      <c r="D43" s="22">
        <f t="shared" si="0"/>
        <v>0</v>
      </c>
      <c r="E43" s="61">
        <f t="shared" si="1"/>
        <v>0</v>
      </c>
      <c r="G43" s="11"/>
    </row>
    <row r="44" spans="1:7" x14ac:dyDescent="0.2">
      <c r="A44" s="32" t="s">
        <v>76</v>
      </c>
      <c r="B44" s="22">
        <v>3166888</v>
      </c>
      <c r="C44" s="22">
        <v>3166888</v>
      </c>
      <c r="D44" s="22">
        <f t="shared" si="0"/>
        <v>0</v>
      </c>
      <c r="E44" s="61">
        <f t="shared" si="1"/>
        <v>0</v>
      </c>
      <c r="G44" s="11"/>
    </row>
    <row r="45" spans="1:7" x14ac:dyDescent="0.2">
      <c r="A45" s="3" t="s">
        <v>25</v>
      </c>
      <c r="B45" s="22">
        <v>12087436</v>
      </c>
      <c r="C45" s="22">
        <v>12087861</v>
      </c>
      <c r="D45" s="22">
        <f t="shared" si="0"/>
        <v>-425</v>
      </c>
      <c r="E45" s="61">
        <f t="shared" si="1"/>
        <v>0</v>
      </c>
      <c r="G45" s="11"/>
    </row>
    <row r="46" spans="1:7" x14ac:dyDescent="0.2">
      <c r="A46" s="3" t="s">
        <v>26</v>
      </c>
      <c r="B46" s="22">
        <v>442774</v>
      </c>
      <c r="C46" s="22">
        <v>442774</v>
      </c>
      <c r="D46" s="22">
        <f t="shared" si="0"/>
        <v>0</v>
      </c>
      <c r="E46" s="61">
        <f t="shared" si="1"/>
        <v>0</v>
      </c>
      <c r="G46" s="11"/>
    </row>
    <row r="47" spans="1:7" x14ac:dyDescent="0.2">
      <c r="A47" s="3" t="s">
        <v>46</v>
      </c>
      <c r="B47" s="22">
        <v>4454771</v>
      </c>
      <c r="C47" s="22">
        <v>4454771</v>
      </c>
      <c r="D47" s="22">
        <f t="shared" si="0"/>
        <v>0</v>
      </c>
      <c r="E47" s="61">
        <f t="shared" si="1"/>
        <v>0</v>
      </c>
      <c r="G47" s="11"/>
    </row>
    <row r="48" spans="1:7" x14ac:dyDescent="0.2">
      <c r="A48" s="3" t="s">
        <v>47</v>
      </c>
      <c r="B48" s="22">
        <v>9331405</v>
      </c>
      <c r="C48" s="22">
        <v>9331405</v>
      </c>
      <c r="D48" s="22">
        <f t="shared" si="0"/>
        <v>0</v>
      </c>
      <c r="E48" s="61">
        <f t="shared" si="1"/>
        <v>0</v>
      </c>
      <c r="G48" s="11"/>
    </row>
    <row r="49" spans="1:7" x14ac:dyDescent="0.2">
      <c r="A49" s="3" t="s">
        <v>27</v>
      </c>
      <c r="B49" s="22">
        <v>898451</v>
      </c>
      <c r="C49" s="22">
        <v>896482</v>
      </c>
      <c r="D49" s="22">
        <f t="shared" si="0"/>
        <v>1969</v>
      </c>
      <c r="E49" s="61">
        <f t="shared" si="1"/>
        <v>1969</v>
      </c>
      <c r="G49" s="11"/>
    </row>
    <row r="50" spans="1:7" x14ac:dyDescent="0.2">
      <c r="A50" s="3" t="s">
        <v>28</v>
      </c>
      <c r="B50" s="22">
        <v>3979436</v>
      </c>
      <c r="C50" s="22">
        <v>3979253</v>
      </c>
      <c r="D50" s="22">
        <f t="shared" si="0"/>
        <v>183</v>
      </c>
      <c r="E50" s="61">
        <f t="shared" si="1"/>
        <v>183</v>
      </c>
      <c r="G50" s="11"/>
    </row>
    <row r="51" spans="1:7" x14ac:dyDescent="0.2">
      <c r="A51" s="3" t="s">
        <v>29</v>
      </c>
      <c r="B51" s="22">
        <v>4521605</v>
      </c>
      <c r="C51" s="22">
        <v>4521522</v>
      </c>
      <c r="D51" s="22">
        <f t="shared" si="0"/>
        <v>83</v>
      </c>
      <c r="E51" s="61">
        <f t="shared" si="1"/>
        <v>83</v>
      </c>
      <c r="G51" s="11"/>
    </row>
    <row r="52" spans="1:7" x14ac:dyDescent="0.2">
      <c r="A52" s="3" t="s">
        <v>30</v>
      </c>
      <c r="B52" s="22">
        <v>3791536</v>
      </c>
      <c r="C52" s="22">
        <v>3791525</v>
      </c>
      <c r="D52" s="22">
        <f t="shared" si="0"/>
        <v>11</v>
      </c>
      <c r="E52" s="61">
        <f t="shared" si="1"/>
        <v>11</v>
      </c>
      <c r="G52" s="11"/>
    </row>
    <row r="53" spans="1:7" x14ac:dyDescent="0.2">
      <c r="A53" s="3" t="s">
        <v>31</v>
      </c>
      <c r="B53" s="22">
        <v>1555347</v>
      </c>
      <c r="C53" s="22">
        <v>1553860</v>
      </c>
      <c r="D53" s="22">
        <f t="shared" si="0"/>
        <v>1487</v>
      </c>
      <c r="E53" s="61">
        <f t="shared" si="1"/>
        <v>1487</v>
      </c>
    </row>
    <row r="54" spans="1:7" x14ac:dyDescent="0.2">
      <c r="A54" s="3" t="s">
        <v>48</v>
      </c>
      <c r="B54" s="22">
        <v>6880241</v>
      </c>
      <c r="C54" s="22">
        <v>6880241</v>
      </c>
      <c r="D54" s="22">
        <f t="shared" si="0"/>
        <v>0</v>
      </c>
      <c r="E54" s="61">
        <f t="shared" si="1"/>
        <v>0</v>
      </c>
      <c r="G54" s="11"/>
    </row>
    <row r="55" spans="1:7" x14ac:dyDescent="0.2">
      <c r="A55" s="3" t="s">
        <v>49</v>
      </c>
      <c r="B55" s="22">
        <v>10816324</v>
      </c>
      <c r="C55" s="22">
        <v>10816324</v>
      </c>
      <c r="D55" s="22">
        <f t="shared" si="0"/>
        <v>0</v>
      </c>
      <c r="E55" s="61">
        <f t="shared" si="1"/>
        <v>0</v>
      </c>
      <c r="G55" s="11"/>
    </row>
    <row r="56" spans="1:7" x14ac:dyDescent="0.2">
      <c r="A56" s="3" t="s">
        <v>50</v>
      </c>
      <c r="B56" s="22">
        <v>6256289</v>
      </c>
      <c r="C56" s="22">
        <v>6256289</v>
      </c>
      <c r="D56" s="22">
        <f t="shared" si="0"/>
        <v>0</v>
      </c>
      <c r="E56" s="61">
        <f t="shared" si="1"/>
        <v>0</v>
      </c>
      <c r="G56" s="11"/>
    </row>
    <row r="57" spans="1:7" x14ac:dyDescent="0.2">
      <c r="A57" s="32" t="s">
        <v>110</v>
      </c>
      <c r="B57" s="22">
        <v>3063144</v>
      </c>
      <c r="C57" s="22">
        <v>3063144</v>
      </c>
      <c r="D57" s="22">
        <f t="shared" si="0"/>
        <v>0</v>
      </c>
      <c r="E57" s="61">
        <f t="shared" si="1"/>
        <v>0</v>
      </c>
      <c r="G57" s="11"/>
    </row>
    <row r="58" spans="1:7" ht="13.5" thickBot="1" x14ac:dyDescent="0.25">
      <c r="A58" s="16" t="s">
        <v>52</v>
      </c>
      <c r="B58" s="24">
        <f>SUM(B4:B57)</f>
        <v>1079529485</v>
      </c>
      <c r="C58" s="24">
        <f>SUM(C4:C57)</f>
        <v>1079619305</v>
      </c>
      <c r="D58" s="24">
        <f>SUM(D4:D57)</f>
        <v>-89820</v>
      </c>
      <c r="E58" s="62">
        <f>SUM(E4:E57)</f>
        <v>185147</v>
      </c>
    </row>
    <row r="59" spans="1:7" ht="13.5" thickTop="1" x14ac:dyDescent="0.2">
      <c r="A59" s="82" t="s">
        <v>100</v>
      </c>
    </row>
  </sheetData>
  <mergeCells count="1">
    <mergeCell ref="A1:E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orkbookViewId="0">
      <selection activeCell="C10" sqref="C10"/>
    </sheetView>
  </sheetViews>
  <sheetFormatPr defaultRowHeight="12.75" x14ac:dyDescent="0.2"/>
  <cols>
    <col min="1" max="1" width="25.7109375" style="7" customWidth="1"/>
    <col min="2" max="2" width="14.7109375" style="36" customWidth="1"/>
    <col min="3" max="3" width="14.7109375" style="7" customWidth="1"/>
    <col min="4" max="4" width="16.5703125" style="63" customWidth="1"/>
    <col min="5" max="5" width="12.85546875" style="45" bestFit="1" customWidth="1"/>
    <col min="6" max="6" width="14" style="7" bestFit="1" customWidth="1"/>
    <col min="7" max="16" width="9.140625" style="7"/>
  </cols>
  <sheetData>
    <row r="1" spans="1:18" ht="40.5" customHeight="1" x14ac:dyDescent="0.2">
      <c r="A1" s="87" t="s">
        <v>129</v>
      </c>
      <c r="B1" s="88"/>
      <c r="C1" s="88"/>
      <c r="D1" s="88"/>
    </row>
    <row r="2" spans="1:18" x14ac:dyDescent="0.2">
      <c r="A2" s="2"/>
      <c r="B2" s="44" t="s">
        <v>79</v>
      </c>
      <c r="C2" s="44" t="s">
        <v>80</v>
      </c>
      <c r="D2" s="44" t="s">
        <v>81</v>
      </c>
    </row>
    <row r="3" spans="1:18" ht="39" thickBot="1" x14ac:dyDescent="0.25">
      <c r="A3" s="72" t="s">
        <v>86</v>
      </c>
      <c r="B3" s="73" t="s">
        <v>97</v>
      </c>
      <c r="C3" s="73" t="s">
        <v>98</v>
      </c>
      <c r="D3" s="74" t="s">
        <v>99</v>
      </c>
      <c r="R3" s="13"/>
    </row>
    <row r="4" spans="1:18" ht="13.5" thickTop="1" x14ac:dyDescent="0.2">
      <c r="A4" s="8" t="s">
        <v>32</v>
      </c>
      <c r="B4" s="22">
        <v>303843</v>
      </c>
      <c r="C4" s="22">
        <v>0</v>
      </c>
      <c r="D4" s="61">
        <f>B4-C4</f>
        <v>303843</v>
      </c>
      <c r="F4" s="11"/>
    </row>
    <row r="5" spans="1:18" s="7" customFormat="1" x14ac:dyDescent="0.2">
      <c r="A5" s="3" t="s">
        <v>33</v>
      </c>
      <c r="B5" s="65">
        <v>43932</v>
      </c>
      <c r="C5" s="22">
        <v>0</v>
      </c>
      <c r="D5" s="61">
        <f t="shared" ref="D5:D57" si="0">B5-C5</f>
        <v>43932</v>
      </c>
      <c r="E5" s="45"/>
      <c r="F5" s="11"/>
    </row>
    <row r="6" spans="1:18" s="7" customFormat="1" x14ac:dyDescent="0.2">
      <c r="A6" s="3" t="s">
        <v>0</v>
      </c>
      <c r="B6" s="65">
        <v>404558</v>
      </c>
      <c r="C6" s="22">
        <v>0</v>
      </c>
      <c r="D6" s="61">
        <f t="shared" si="0"/>
        <v>404558</v>
      </c>
      <c r="E6" s="45"/>
      <c r="F6" s="11"/>
    </row>
    <row r="7" spans="1:18" s="7" customFormat="1" x14ac:dyDescent="0.2">
      <c r="A7" s="3" t="s">
        <v>1</v>
      </c>
      <c r="B7" s="65">
        <v>9241279</v>
      </c>
      <c r="C7" s="22">
        <v>0</v>
      </c>
      <c r="D7" s="61">
        <f t="shared" si="0"/>
        <v>9241279</v>
      </c>
      <c r="E7" s="45"/>
      <c r="F7" s="11"/>
    </row>
    <row r="8" spans="1:18" s="7" customFormat="1" x14ac:dyDescent="0.2">
      <c r="A8" s="3" t="s">
        <v>34</v>
      </c>
      <c r="B8" s="65">
        <v>1611171</v>
      </c>
      <c r="C8" s="22">
        <v>0</v>
      </c>
      <c r="D8" s="61">
        <f t="shared" si="0"/>
        <v>1611171</v>
      </c>
      <c r="E8" s="45"/>
      <c r="F8" s="11"/>
    </row>
    <row r="9" spans="1:18" s="7" customFormat="1" x14ac:dyDescent="0.2">
      <c r="A9" s="3" t="s">
        <v>35</v>
      </c>
      <c r="B9" s="65">
        <v>8869712</v>
      </c>
      <c r="C9" s="22">
        <v>0</v>
      </c>
      <c r="D9" s="61">
        <f t="shared" si="0"/>
        <v>8869712</v>
      </c>
      <c r="E9" s="45"/>
      <c r="F9" s="11"/>
    </row>
    <row r="10" spans="1:18" s="7" customFormat="1" x14ac:dyDescent="0.2">
      <c r="A10" s="3" t="s">
        <v>2</v>
      </c>
      <c r="B10" s="65">
        <v>115550</v>
      </c>
      <c r="C10" s="22">
        <v>477</v>
      </c>
      <c r="D10" s="61">
        <f t="shared" si="0"/>
        <v>115073</v>
      </c>
      <c r="E10" s="45"/>
      <c r="F10" s="11"/>
    </row>
    <row r="11" spans="1:18" s="7" customFormat="1" x14ac:dyDescent="0.2">
      <c r="A11" s="3" t="s">
        <v>36</v>
      </c>
      <c r="B11" s="65">
        <v>196448</v>
      </c>
      <c r="C11" s="22">
        <v>0</v>
      </c>
      <c r="D11" s="61">
        <f t="shared" si="0"/>
        <v>196448</v>
      </c>
      <c r="E11" s="45"/>
      <c r="F11" s="11"/>
    </row>
    <row r="12" spans="1:18" x14ac:dyDescent="0.2">
      <c r="A12" s="3" t="s">
        <v>37</v>
      </c>
      <c r="B12" s="65">
        <v>46904</v>
      </c>
      <c r="C12" s="22">
        <v>0</v>
      </c>
      <c r="D12" s="61">
        <f t="shared" si="0"/>
        <v>46904</v>
      </c>
      <c r="F12" s="11"/>
    </row>
    <row r="13" spans="1:18" x14ac:dyDescent="0.2">
      <c r="A13" s="3" t="s">
        <v>38</v>
      </c>
      <c r="B13" s="65">
        <v>276012</v>
      </c>
      <c r="C13" s="22">
        <v>0</v>
      </c>
      <c r="D13" s="61">
        <f t="shared" si="0"/>
        <v>276012</v>
      </c>
      <c r="F13" s="11"/>
    </row>
    <row r="14" spans="1:18" x14ac:dyDescent="0.2">
      <c r="A14" s="3" t="s">
        <v>3</v>
      </c>
      <c r="B14" s="65">
        <v>6974</v>
      </c>
      <c r="C14" s="22">
        <v>18</v>
      </c>
      <c r="D14" s="61">
        <f t="shared" si="0"/>
        <v>6956</v>
      </c>
      <c r="F14" s="11"/>
    </row>
    <row r="15" spans="1:18" x14ac:dyDescent="0.2">
      <c r="A15" s="3" t="s">
        <v>4</v>
      </c>
      <c r="B15" s="65">
        <v>282635</v>
      </c>
      <c r="C15" s="22">
        <v>9866</v>
      </c>
      <c r="D15" s="61">
        <f t="shared" si="0"/>
        <v>272769</v>
      </c>
      <c r="F15" s="11"/>
    </row>
    <row r="16" spans="1:18" x14ac:dyDescent="0.2">
      <c r="A16" s="3" t="s">
        <v>39</v>
      </c>
      <c r="B16" s="65">
        <v>342940</v>
      </c>
      <c r="C16" s="22">
        <v>0</v>
      </c>
      <c r="D16" s="61">
        <f t="shared" si="0"/>
        <v>342940</v>
      </c>
      <c r="F16" s="11"/>
    </row>
    <row r="17" spans="1:6" x14ac:dyDescent="0.2">
      <c r="A17" s="9" t="s">
        <v>5</v>
      </c>
      <c r="B17" s="65">
        <v>2990</v>
      </c>
      <c r="C17" s="22">
        <v>35</v>
      </c>
      <c r="D17" s="61">
        <f t="shared" si="0"/>
        <v>2955</v>
      </c>
      <c r="F17" s="11"/>
    </row>
    <row r="18" spans="1:6" x14ac:dyDescent="0.2">
      <c r="A18" s="3" t="s">
        <v>6</v>
      </c>
      <c r="B18" s="65">
        <v>242073</v>
      </c>
      <c r="C18" s="22">
        <v>0</v>
      </c>
      <c r="D18" s="61">
        <f t="shared" si="0"/>
        <v>242073</v>
      </c>
      <c r="F18" s="11"/>
    </row>
    <row r="19" spans="1:6" x14ac:dyDescent="0.2">
      <c r="A19" s="3" t="s">
        <v>7</v>
      </c>
      <c r="B19" s="65">
        <v>7308769</v>
      </c>
      <c r="C19" s="22">
        <v>0</v>
      </c>
      <c r="D19" s="61">
        <f t="shared" si="0"/>
        <v>7308769</v>
      </c>
      <c r="F19" s="11"/>
    </row>
    <row r="20" spans="1:6" x14ac:dyDescent="0.2">
      <c r="A20" s="3" t="s">
        <v>8</v>
      </c>
      <c r="B20" s="65">
        <v>2369</v>
      </c>
      <c r="C20" s="22">
        <v>0</v>
      </c>
      <c r="D20" s="61">
        <f t="shared" si="0"/>
        <v>2369</v>
      </c>
      <c r="F20" s="11"/>
    </row>
    <row r="21" spans="1:6" x14ac:dyDescent="0.2">
      <c r="A21" s="3" t="s">
        <v>9</v>
      </c>
      <c r="B21" s="65">
        <v>0</v>
      </c>
      <c r="C21" s="22">
        <v>0</v>
      </c>
      <c r="D21" s="61">
        <f t="shared" si="0"/>
        <v>0</v>
      </c>
      <c r="F21" s="11"/>
    </row>
    <row r="22" spans="1:6" x14ac:dyDescent="0.2">
      <c r="A22" s="3" t="s">
        <v>10</v>
      </c>
      <c r="B22" s="65">
        <v>36252</v>
      </c>
      <c r="C22" s="22">
        <v>0</v>
      </c>
      <c r="D22" s="61">
        <f t="shared" si="0"/>
        <v>36252</v>
      </c>
      <c r="F22" s="11"/>
    </row>
    <row r="23" spans="1:6" x14ac:dyDescent="0.2">
      <c r="A23" s="3" t="s">
        <v>11</v>
      </c>
      <c r="B23" s="65">
        <v>44937</v>
      </c>
      <c r="C23" s="22">
        <v>8842</v>
      </c>
      <c r="D23" s="61">
        <f t="shared" si="0"/>
        <v>36095</v>
      </c>
      <c r="F23" s="11"/>
    </row>
    <row r="24" spans="1:6" x14ac:dyDescent="0.2">
      <c r="A24" s="3" t="s">
        <v>40</v>
      </c>
      <c r="B24" s="65">
        <v>286754</v>
      </c>
      <c r="C24" s="22">
        <v>0</v>
      </c>
      <c r="D24" s="61">
        <f t="shared" si="0"/>
        <v>286754</v>
      </c>
      <c r="F24" s="11"/>
    </row>
    <row r="25" spans="1:6" x14ac:dyDescent="0.2">
      <c r="A25" s="3" t="s">
        <v>12</v>
      </c>
      <c r="B25" s="65">
        <v>0</v>
      </c>
      <c r="C25" s="22">
        <v>0</v>
      </c>
      <c r="D25" s="61">
        <f t="shared" si="0"/>
        <v>0</v>
      </c>
      <c r="F25" s="11"/>
    </row>
    <row r="26" spans="1:6" x14ac:dyDescent="0.2">
      <c r="A26" s="3" t="s">
        <v>13</v>
      </c>
      <c r="B26" s="65">
        <v>56670</v>
      </c>
      <c r="C26" s="22">
        <v>1188</v>
      </c>
      <c r="D26" s="61">
        <f t="shared" si="0"/>
        <v>55482</v>
      </c>
      <c r="F26" s="11"/>
    </row>
    <row r="27" spans="1:6" x14ac:dyDescent="0.2">
      <c r="A27" s="3" t="s">
        <v>41</v>
      </c>
      <c r="B27" s="65">
        <v>1675200</v>
      </c>
      <c r="C27" s="22">
        <v>0</v>
      </c>
      <c r="D27" s="61">
        <f t="shared" si="0"/>
        <v>1675200</v>
      </c>
      <c r="F27" s="11"/>
    </row>
    <row r="28" spans="1:6" x14ac:dyDescent="0.2">
      <c r="A28" s="9" t="s">
        <v>51</v>
      </c>
      <c r="B28" s="65">
        <v>0</v>
      </c>
      <c r="C28" s="22">
        <v>0</v>
      </c>
      <c r="D28" s="61">
        <f t="shared" si="0"/>
        <v>0</v>
      </c>
      <c r="F28" s="11"/>
    </row>
    <row r="29" spans="1:6" x14ac:dyDescent="0.2">
      <c r="A29" s="3" t="s">
        <v>14</v>
      </c>
      <c r="B29" s="65">
        <v>0</v>
      </c>
      <c r="C29" s="22">
        <v>0</v>
      </c>
      <c r="D29" s="61">
        <f t="shared" si="0"/>
        <v>0</v>
      </c>
      <c r="F29" s="11"/>
    </row>
    <row r="30" spans="1:6" x14ac:dyDescent="0.2">
      <c r="A30" s="3" t="s">
        <v>15</v>
      </c>
      <c r="B30" s="65">
        <v>252676</v>
      </c>
      <c r="C30" s="22">
        <v>52756</v>
      </c>
      <c r="D30" s="61">
        <f t="shared" si="0"/>
        <v>199920</v>
      </c>
      <c r="F30" s="11"/>
    </row>
    <row r="31" spans="1:6" x14ac:dyDescent="0.2">
      <c r="A31" s="3" t="s">
        <v>16</v>
      </c>
      <c r="B31" s="65">
        <v>749902</v>
      </c>
      <c r="C31" s="22">
        <v>0</v>
      </c>
      <c r="D31" s="61">
        <f t="shared" si="0"/>
        <v>749902</v>
      </c>
      <c r="F31" s="11"/>
    </row>
    <row r="32" spans="1:6" x14ac:dyDescent="0.2">
      <c r="A32" s="3" t="s">
        <v>42</v>
      </c>
      <c r="B32" s="65">
        <v>1204898</v>
      </c>
      <c r="C32" s="22">
        <v>0</v>
      </c>
      <c r="D32" s="61">
        <f t="shared" si="0"/>
        <v>1204898</v>
      </c>
      <c r="F32" s="11"/>
    </row>
    <row r="33" spans="1:6" x14ac:dyDescent="0.2">
      <c r="A33" s="9" t="s">
        <v>17</v>
      </c>
      <c r="B33" s="65">
        <v>341445</v>
      </c>
      <c r="C33" s="22">
        <v>44483</v>
      </c>
      <c r="D33" s="61">
        <f t="shared" si="0"/>
        <v>296962</v>
      </c>
      <c r="F33" s="11"/>
    </row>
    <row r="34" spans="1:6" x14ac:dyDescent="0.2">
      <c r="A34" s="3" t="s">
        <v>43</v>
      </c>
      <c r="B34" s="65">
        <v>14779936</v>
      </c>
      <c r="C34" s="22">
        <v>0</v>
      </c>
      <c r="D34" s="61">
        <f t="shared" si="0"/>
        <v>14779936</v>
      </c>
      <c r="F34" s="11"/>
    </row>
    <row r="35" spans="1:6" x14ac:dyDescent="0.2">
      <c r="A35" s="3" t="s">
        <v>44</v>
      </c>
      <c r="B35" s="65">
        <v>11074596</v>
      </c>
      <c r="C35" s="22">
        <v>0</v>
      </c>
      <c r="D35" s="61">
        <f t="shared" si="0"/>
        <v>11074596</v>
      </c>
      <c r="F35" s="11"/>
    </row>
    <row r="36" spans="1:6" x14ac:dyDescent="0.2">
      <c r="A36" s="3" t="s">
        <v>18</v>
      </c>
      <c r="B36" s="65">
        <v>0</v>
      </c>
      <c r="C36" s="22">
        <v>0</v>
      </c>
      <c r="D36" s="61">
        <f t="shared" si="0"/>
        <v>0</v>
      </c>
      <c r="F36" s="11"/>
    </row>
    <row r="37" spans="1:6" x14ac:dyDescent="0.2">
      <c r="A37" s="3" t="s">
        <v>19</v>
      </c>
      <c r="B37" s="65">
        <v>1437</v>
      </c>
      <c r="C37" s="22">
        <v>417</v>
      </c>
      <c r="D37" s="61">
        <f t="shared" si="0"/>
        <v>1020</v>
      </c>
      <c r="F37" s="11"/>
    </row>
    <row r="38" spans="1:6" x14ac:dyDescent="0.2">
      <c r="A38" s="3" t="s">
        <v>20</v>
      </c>
      <c r="B38" s="65">
        <v>22233</v>
      </c>
      <c r="C38" s="22">
        <v>0</v>
      </c>
      <c r="D38" s="61">
        <f t="shared" si="0"/>
        <v>22233</v>
      </c>
      <c r="F38" s="11"/>
    </row>
    <row r="39" spans="1:6" x14ac:dyDescent="0.2">
      <c r="A39" s="3" t="s">
        <v>21</v>
      </c>
      <c r="B39" s="65">
        <v>1592753</v>
      </c>
      <c r="C39" s="22">
        <v>42138</v>
      </c>
      <c r="D39" s="61">
        <f t="shared" si="0"/>
        <v>1550615</v>
      </c>
      <c r="F39" s="11"/>
    </row>
    <row r="40" spans="1:6" x14ac:dyDescent="0.2">
      <c r="A40" s="9" t="s">
        <v>22</v>
      </c>
      <c r="B40" s="65">
        <v>1352230</v>
      </c>
      <c r="C40" s="22">
        <v>21194</v>
      </c>
      <c r="D40" s="61">
        <f t="shared" si="0"/>
        <v>1331036</v>
      </c>
      <c r="F40" s="11"/>
    </row>
    <row r="41" spans="1:6" x14ac:dyDescent="0.2">
      <c r="A41" s="3" t="s">
        <v>23</v>
      </c>
      <c r="B41" s="65">
        <v>0</v>
      </c>
      <c r="C41" s="22">
        <v>0</v>
      </c>
      <c r="D41" s="61">
        <f t="shared" si="0"/>
        <v>0</v>
      </c>
      <c r="F41" s="11"/>
    </row>
    <row r="42" spans="1:6" x14ac:dyDescent="0.2">
      <c r="A42" s="3" t="s">
        <v>24</v>
      </c>
      <c r="B42" s="65">
        <v>0</v>
      </c>
      <c r="C42" s="22">
        <v>0</v>
      </c>
      <c r="D42" s="61">
        <f t="shared" si="0"/>
        <v>0</v>
      </c>
      <c r="F42" s="11"/>
    </row>
    <row r="43" spans="1:6" x14ac:dyDescent="0.2">
      <c r="A43" s="3" t="s">
        <v>45</v>
      </c>
      <c r="B43" s="65">
        <v>556787</v>
      </c>
      <c r="C43" s="22">
        <v>0</v>
      </c>
      <c r="D43" s="61">
        <f t="shared" si="0"/>
        <v>556787</v>
      </c>
      <c r="F43" s="11"/>
    </row>
    <row r="44" spans="1:6" x14ac:dyDescent="0.2">
      <c r="A44" s="9" t="s">
        <v>76</v>
      </c>
      <c r="B44" s="65">
        <v>0</v>
      </c>
      <c r="C44" s="22">
        <v>0</v>
      </c>
      <c r="D44" s="61">
        <f t="shared" si="0"/>
        <v>0</v>
      </c>
      <c r="F44" s="11"/>
    </row>
    <row r="45" spans="1:6" x14ac:dyDescent="0.2">
      <c r="A45" s="3" t="s">
        <v>25</v>
      </c>
      <c r="B45" s="65">
        <v>15991</v>
      </c>
      <c r="C45" s="22">
        <v>0</v>
      </c>
      <c r="D45" s="61">
        <f t="shared" si="0"/>
        <v>15991</v>
      </c>
      <c r="F45" s="11"/>
    </row>
    <row r="46" spans="1:6" x14ac:dyDescent="0.2">
      <c r="A46" s="3" t="s">
        <v>26</v>
      </c>
      <c r="B46" s="65">
        <v>0</v>
      </c>
      <c r="C46" s="22">
        <v>0</v>
      </c>
      <c r="D46" s="61">
        <f t="shared" si="0"/>
        <v>0</v>
      </c>
      <c r="F46" s="11"/>
    </row>
    <row r="47" spans="1:6" x14ac:dyDescent="0.2">
      <c r="A47" s="3" t="s">
        <v>46</v>
      </c>
      <c r="B47" s="65">
        <v>3545</v>
      </c>
      <c r="C47" s="22">
        <v>0</v>
      </c>
      <c r="D47" s="61">
        <f t="shared" si="0"/>
        <v>3545</v>
      </c>
      <c r="F47" s="11"/>
    </row>
    <row r="48" spans="1:6" x14ac:dyDescent="0.2">
      <c r="A48" s="3" t="s">
        <v>47</v>
      </c>
      <c r="B48" s="65">
        <v>3454976</v>
      </c>
      <c r="C48" s="22">
        <v>0</v>
      </c>
      <c r="D48" s="61">
        <f t="shared" si="0"/>
        <v>3454976</v>
      </c>
      <c r="F48" s="11"/>
    </row>
    <row r="49" spans="1:6" x14ac:dyDescent="0.2">
      <c r="A49" s="3" t="s">
        <v>27</v>
      </c>
      <c r="B49" s="65">
        <v>66850</v>
      </c>
      <c r="C49" s="22">
        <v>1969</v>
      </c>
      <c r="D49" s="61">
        <f t="shared" si="0"/>
        <v>64881</v>
      </c>
      <c r="F49" s="11"/>
    </row>
    <row r="50" spans="1:6" x14ac:dyDescent="0.2">
      <c r="A50" s="3" t="s">
        <v>28</v>
      </c>
      <c r="B50" s="65">
        <v>10790</v>
      </c>
      <c r="C50" s="22">
        <v>183</v>
      </c>
      <c r="D50" s="61">
        <f t="shared" si="0"/>
        <v>10607</v>
      </c>
      <c r="F50" s="11"/>
    </row>
    <row r="51" spans="1:6" x14ac:dyDescent="0.2">
      <c r="A51" s="3" t="s">
        <v>29</v>
      </c>
      <c r="B51" s="65">
        <v>3158</v>
      </c>
      <c r="C51" s="22">
        <v>83</v>
      </c>
      <c r="D51" s="61">
        <f t="shared" si="0"/>
        <v>3075</v>
      </c>
      <c r="F51" s="11"/>
    </row>
    <row r="52" spans="1:6" x14ac:dyDescent="0.2">
      <c r="A52" s="3" t="s">
        <v>30</v>
      </c>
      <c r="B52" s="65">
        <v>555</v>
      </c>
      <c r="C52" s="22">
        <v>11</v>
      </c>
      <c r="D52" s="61">
        <f t="shared" si="0"/>
        <v>544</v>
      </c>
      <c r="F52" s="11"/>
    </row>
    <row r="53" spans="1:6" x14ac:dyDescent="0.2">
      <c r="A53" s="3" t="s">
        <v>31</v>
      </c>
      <c r="B53" s="65">
        <v>54157</v>
      </c>
      <c r="C53" s="22">
        <v>1487</v>
      </c>
      <c r="D53" s="61">
        <f t="shared" si="0"/>
        <v>52670</v>
      </c>
      <c r="F53" s="11"/>
    </row>
    <row r="54" spans="1:6" x14ac:dyDescent="0.2">
      <c r="A54" s="3" t="s">
        <v>48</v>
      </c>
      <c r="B54" s="65">
        <v>841314</v>
      </c>
      <c r="C54" s="22">
        <v>0</v>
      </c>
      <c r="D54" s="61">
        <f t="shared" si="0"/>
        <v>841314</v>
      </c>
      <c r="F54" s="11"/>
    </row>
    <row r="55" spans="1:6" x14ac:dyDescent="0.2">
      <c r="A55" s="3" t="s">
        <v>49</v>
      </c>
      <c r="B55" s="65">
        <v>1021160</v>
      </c>
      <c r="C55" s="22">
        <v>0</v>
      </c>
      <c r="D55" s="61">
        <f t="shared" si="0"/>
        <v>1021160</v>
      </c>
      <c r="F55" s="11"/>
    </row>
    <row r="56" spans="1:6" x14ac:dyDescent="0.2">
      <c r="A56" s="32" t="s">
        <v>50</v>
      </c>
      <c r="B56" s="65">
        <v>2617452</v>
      </c>
      <c r="C56" s="22">
        <v>0</v>
      </c>
      <c r="D56" s="61">
        <f t="shared" si="0"/>
        <v>2617452</v>
      </c>
      <c r="F56" s="11"/>
    </row>
    <row r="57" spans="1:6" x14ac:dyDescent="0.2">
      <c r="A57" s="9" t="s">
        <v>110</v>
      </c>
      <c r="B57" s="65">
        <v>778353</v>
      </c>
      <c r="C57" s="22">
        <v>0</v>
      </c>
      <c r="D57" s="61">
        <f t="shared" si="0"/>
        <v>778353</v>
      </c>
      <c r="F57" s="11"/>
    </row>
    <row r="58" spans="1:6" ht="13.5" thickBot="1" x14ac:dyDescent="0.25">
      <c r="A58" s="16" t="s">
        <v>52</v>
      </c>
      <c r="B58" s="23">
        <v>84935442</v>
      </c>
      <c r="C58" s="23">
        <f>SUM(C4:C57)</f>
        <v>185147</v>
      </c>
      <c r="D58" s="64">
        <f>SUM(D4:D57)</f>
        <v>72010019</v>
      </c>
    </row>
    <row r="59" spans="1:6" ht="13.5" thickTop="1" x14ac:dyDescent="0.2">
      <c r="A59" s="82" t="s">
        <v>100</v>
      </c>
    </row>
  </sheetData>
  <mergeCells count="1">
    <mergeCell ref="A1:D1"/>
  </mergeCells>
  <phoneticPr fontId="0" type="noConversion"/>
  <printOptions horizontalCentered="1" verticalCentered="1"/>
  <pageMargins left="0.75" right="0.75" top="0.25" bottom="0.25" header="0.5" footer="0"/>
  <pageSetup scale="90" orientation="portrait" r:id="rId1"/>
  <headerFooter alignWithMargins="0">
    <oddFooter>&amp;CATTACHMENT 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2012 Disparity </vt:lpstr>
      <vt:lpstr>ATTACHMENT A Adj State Owes </vt:lpstr>
      <vt:lpstr>Attachment B Audited Local Adj.</vt:lpstr>
      <vt:lpstr>'2012 Disparity '!Print_Area</vt:lpstr>
      <vt:lpstr>'ATTACHMENT A Adj State Owes '!Print_Area</vt:lpstr>
      <vt:lpstr>'Attachment B Audited Local Adj.'!Print_Area</vt:lpstr>
      <vt:lpstr>REAA</vt:lpstr>
    </vt:vector>
  </TitlesOfParts>
  <Company>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ebillin</dc:creator>
  <cp:lastModifiedBy>Windows User</cp:lastModifiedBy>
  <cp:lastPrinted>2019-03-01T17:53:31Z</cp:lastPrinted>
  <dcterms:created xsi:type="dcterms:W3CDTF">1999-11-05T18:52:10Z</dcterms:created>
  <dcterms:modified xsi:type="dcterms:W3CDTF">2019-03-07T18:39:58Z</dcterms:modified>
</cp:coreProperties>
</file>