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DistSup\Impact Aid &amp; Disparity\FY2018 disparity\Website\"/>
    </mc:Choice>
  </mc:AlternateContent>
  <bookViews>
    <workbookView xWindow="6330" yWindow="210" windowWidth="6225" windowHeight="12225" tabRatio="756"/>
  </bookViews>
  <sheets>
    <sheet name="2018 Disparity " sheetId="1" r:id="rId1"/>
    <sheet name="ATTACHMENT A Adj State Owes " sheetId="3" r:id="rId2"/>
    <sheet name="Attachment B Audited Local Adj." sheetId="2" r:id="rId3"/>
  </sheets>
  <definedNames>
    <definedName name="CB">'2018 Disparity '!#REF!</definedName>
    <definedName name="_xlnm.Print_Area" localSheetId="0">'2018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'2018 Disparity '!$R$58</definedName>
  </definedNames>
  <calcPr calcId="162913"/>
</workbook>
</file>

<file path=xl/calcChain.xml><?xml version="1.0" encoding="utf-8"?>
<calcChain xmlns="http://schemas.openxmlformats.org/spreadsheetml/2006/main">
  <c r="B65" i="1" l="1"/>
  <c r="B8" i="3" l="1"/>
  <c r="C58" i="3" l="1"/>
  <c r="D37" i="3" l="1"/>
  <c r="J57" i="1" l="1"/>
  <c r="D40" i="3" l="1"/>
  <c r="J24" i="1" l="1"/>
  <c r="J16" i="1"/>
  <c r="J5" i="1"/>
  <c r="J12" i="1"/>
  <c r="J18" i="1"/>
  <c r="J14" i="1"/>
  <c r="J22" i="1"/>
  <c r="D28" i="3"/>
  <c r="E28" i="3" s="1"/>
  <c r="C28" i="2" s="1"/>
  <c r="D28" i="2" s="1"/>
  <c r="N22" i="1" s="1"/>
  <c r="J31" i="1"/>
  <c r="D12" i="3"/>
  <c r="E12" i="3" s="1"/>
  <c r="C12" i="2" s="1"/>
  <c r="D12" i="2" s="1"/>
  <c r="N31" i="1" s="1"/>
  <c r="J40" i="1"/>
  <c r="J20" i="1"/>
  <c r="D52" i="3"/>
  <c r="E52" i="3" s="1"/>
  <c r="J6" i="1"/>
  <c r="D10" i="3"/>
  <c r="E10" i="3" s="1"/>
  <c r="C10" i="2" s="1"/>
  <c r="D10" i="2" s="1"/>
  <c r="N6" i="1" s="1"/>
  <c r="J8" i="1"/>
  <c r="D53" i="3"/>
  <c r="E53" i="3" s="1"/>
  <c r="D31" i="3"/>
  <c r="E31" i="3" s="1"/>
  <c r="C31" i="2" s="1"/>
  <c r="J52" i="1"/>
  <c r="D20" i="3"/>
  <c r="E20" i="3" s="1"/>
  <c r="C20" i="2" s="1"/>
  <c r="J25" i="1"/>
  <c r="D48" i="3"/>
  <c r="E48" i="3" s="1"/>
  <c r="C48" i="2" s="1"/>
  <c r="J45" i="1"/>
  <c r="D51" i="3"/>
  <c r="E51" i="3" s="1"/>
  <c r="C51" i="2" s="1"/>
  <c r="J55" i="1"/>
  <c r="D13" i="3"/>
  <c r="E13" i="3" s="1"/>
  <c r="C13" i="2" s="1"/>
  <c r="D13" i="2" s="1"/>
  <c r="N55" i="1" s="1"/>
  <c r="J51" i="1"/>
  <c r="D8" i="3"/>
  <c r="E8" i="3" s="1"/>
  <c r="C8" i="2" s="1"/>
  <c r="D8" i="2" s="1"/>
  <c r="N51" i="1" s="1"/>
  <c r="D34" i="3"/>
  <c r="E34" i="3" s="1"/>
  <c r="C34" i="2" s="1"/>
  <c r="D49" i="3"/>
  <c r="E49" i="3" s="1"/>
  <c r="J44" i="1"/>
  <c r="D55" i="3"/>
  <c r="E55" i="3" s="1"/>
  <c r="J34" i="1"/>
  <c r="D56" i="3"/>
  <c r="E56" i="3" s="1"/>
  <c r="J17" i="1"/>
  <c r="J15" i="1"/>
  <c r="J21" i="1"/>
  <c r="J35" i="1"/>
  <c r="J10" i="1"/>
  <c r="J13" i="1"/>
  <c r="J37" i="1"/>
  <c r="J29" i="1"/>
  <c r="J56" i="1"/>
  <c r="J27" i="1"/>
  <c r="J36" i="1"/>
  <c r="J33" i="1"/>
  <c r="J50" i="1"/>
  <c r="J47" i="1"/>
  <c r="J32" i="1"/>
  <c r="J19" i="1"/>
  <c r="J49" i="1"/>
  <c r="J48" i="1"/>
  <c r="J46" i="1"/>
  <c r="J53" i="1"/>
  <c r="J7" i="1"/>
  <c r="J39" i="1"/>
  <c r="J54" i="1"/>
  <c r="J11" i="1"/>
  <c r="J4" i="1"/>
  <c r="J26" i="1"/>
  <c r="J23" i="1"/>
  <c r="J43" i="1"/>
  <c r="J38" i="1"/>
  <c r="J28" i="1"/>
  <c r="J9" i="1"/>
  <c r="J30" i="1"/>
  <c r="J41" i="1"/>
  <c r="J42" i="1"/>
  <c r="B58" i="1"/>
  <c r="F58" i="1"/>
  <c r="G58" i="1"/>
  <c r="H58" i="1"/>
  <c r="I58" i="1"/>
  <c r="K58" i="1"/>
  <c r="L58" i="1"/>
  <c r="M58" i="1"/>
  <c r="O58" i="1"/>
  <c r="P58" i="1"/>
  <c r="Q58" i="1"/>
  <c r="S58" i="1"/>
  <c r="D54" i="3"/>
  <c r="E54" i="3" s="1"/>
  <c r="C54" i="2" s="1"/>
  <c r="D7" i="3"/>
  <c r="E7" i="3" s="1"/>
  <c r="C7" i="2" s="1"/>
  <c r="D7" i="2" s="1"/>
  <c r="N18" i="1" s="1"/>
  <c r="D27" i="3"/>
  <c r="E27" i="3" s="1"/>
  <c r="C27" i="2" s="1"/>
  <c r="D27" i="2" s="1"/>
  <c r="N48" i="1" s="1"/>
  <c r="D47" i="3"/>
  <c r="E47" i="3" s="1"/>
  <c r="D35" i="3"/>
  <c r="E35" i="3" s="1"/>
  <c r="C35" i="2" s="1"/>
  <c r="D35" i="2" s="1"/>
  <c r="N40" i="1" s="1"/>
  <c r="D14" i="3"/>
  <c r="E14" i="3" s="1"/>
  <c r="C14" i="2" s="1"/>
  <c r="D11" i="3"/>
  <c r="E11" i="3" s="1"/>
  <c r="C11" i="2" s="1"/>
  <c r="D11" i="2" s="1"/>
  <c r="N35" i="1" s="1"/>
  <c r="D50" i="3"/>
  <c r="E50" i="3" s="1"/>
  <c r="D39" i="3"/>
  <c r="E39" i="3" s="1"/>
  <c r="C39" i="2" s="1"/>
  <c r="D39" i="2" s="1"/>
  <c r="N4" i="1" s="1"/>
  <c r="D41" i="3"/>
  <c r="E41" i="3" s="1"/>
  <c r="C41" i="2" s="1"/>
  <c r="D46" i="3"/>
  <c r="E46" i="3" s="1"/>
  <c r="D6" i="3"/>
  <c r="E6" i="3" s="1"/>
  <c r="C6" i="2" s="1"/>
  <c r="D6" i="2" s="1"/>
  <c r="N21" i="1" s="1"/>
  <c r="D22" i="3"/>
  <c r="E22" i="3" s="1"/>
  <c r="C22" i="2" s="1"/>
  <c r="D22" i="2" s="1"/>
  <c r="N50" i="1" s="1"/>
  <c r="D23" i="3"/>
  <c r="E23" i="3" s="1"/>
  <c r="C23" i="2" s="1"/>
  <c r="D23" i="2" s="1"/>
  <c r="N47" i="1" s="1"/>
  <c r="D25" i="3"/>
  <c r="E25" i="3" s="1"/>
  <c r="C25" i="2" s="1"/>
  <c r="D25" i="2" s="1"/>
  <c r="N19" i="1" s="1"/>
  <c r="D33" i="3"/>
  <c r="E33" i="3" s="1"/>
  <c r="C33" i="2" s="1"/>
  <c r="D33" i="2" s="1"/>
  <c r="N10" i="1" s="1"/>
  <c r="D21" i="3"/>
  <c r="E21" i="3" s="1"/>
  <c r="C21" i="2" s="1"/>
  <c r="D21" i="2" s="1"/>
  <c r="N33" i="1" s="1"/>
  <c r="D30" i="3"/>
  <c r="E30" i="3" s="1"/>
  <c r="C30" i="2" s="1"/>
  <c r="D15" i="3"/>
  <c r="E15" i="3" s="1"/>
  <c r="C15" i="2" s="1"/>
  <c r="D15" i="2" s="1"/>
  <c r="N45" i="1" s="1"/>
  <c r="D36" i="3"/>
  <c r="E36" i="3" s="1"/>
  <c r="C36" i="2" s="1"/>
  <c r="D36" i="2" s="1"/>
  <c r="N39" i="1" s="1"/>
  <c r="D45" i="3"/>
  <c r="E45" i="3" s="1"/>
  <c r="C45" i="2" s="1"/>
  <c r="D29" i="3"/>
  <c r="E29" i="3" s="1"/>
  <c r="C29" i="2" s="1"/>
  <c r="D29" i="2" s="1"/>
  <c r="N46" i="1" s="1"/>
  <c r="D24" i="3"/>
  <c r="E24" i="3" s="1"/>
  <c r="C24" i="2" s="1"/>
  <c r="D24" i="2" s="1"/>
  <c r="N32" i="1" s="1"/>
  <c r="D26" i="3"/>
  <c r="E26" i="3" s="1"/>
  <c r="C26" i="2" s="1"/>
  <c r="D26" i="2" s="1"/>
  <c r="N49" i="1" s="1"/>
  <c r="D19" i="3"/>
  <c r="E19" i="3" s="1"/>
  <c r="C19" i="2" s="1"/>
  <c r="D19" i="2" s="1"/>
  <c r="N36" i="1" s="1"/>
  <c r="D17" i="3"/>
  <c r="E17" i="3" s="1"/>
  <c r="C17" i="2" s="1"/>
  <c r="D17" i="2" s="1"/>
  <c r="N24" i="1" s="1"/>
  <c r="D42" i="3"/>
  <c r="E42" i="3" s="1"/>
  <c r="C42" i="2" s="1"/>
  <c r="D42" i="2" s="1"/>
  <c r="N43" i="1" s="1"/>
  <c r="E40" i="3"/>
  <c r="C40" i="2" s="1"/>
  <c r="D40" i="2" s="1"/>
  <c r="N26" i="1" s="1"/>
  <c r="D5" i="3"/>
  <c r="E5" i="3" s="1"/>
  <c r="C5" i="2" s="1"/>
  <c r="D5" i="2" s="1"/>
  <c r="N13" i="1" s="1"/>
  <c r="D9" i="3"/>
  <c r="E9" i="3" s="1"/>
  <c r="C9" i="2" s="1"/>
  <c r="D9" i="2" s="1"/>
  <c r="N37" i="1" s="1"/>
  <c r="D18" i="3"/>
  <c r="E18" i="3" s="1"/>
  <c r="C18" i="2" s="1"/>
  <c r="D18" i="2" s="1"/>
  <c r="N27" i="1" s="1"/>
  <c r="D38" i="3"/>
  <c r="E38" i="3" s="1"/>
  <c r="C38" i="2" s="1"/>
  <c r="D38" i="2" s="1"/>
  <c r="N11" i="1" s="1"/>
  <c r="E37" i="3"/>
  <c r="C37" i="2" s="1"/>
  <c r="D32" i="3"/>
  <c r="E32" i="3" s="1"/>
  <c r="C32" i="2" s="1"/>
  <c r="D4" i="3"/>
  <c r="E4" i="3" s="1"/>
  <c r="D43" i="3"/>
  <c r="E43" i="3" s="1"/>
  <c r="C43" i="2" s="1"/>
  <c r="D43" i="2" s="1"/>
  <c r="N15" i="1" s="1"/>
  <c r="D44" i="3"/>
  <c r="E44" i="3" s="1"/>
  <c r="C44" i="2" s="1"/>
  <c r="D44" i="2" s="1"/>
  <c r="N38" i="1" s="1"/>
  <c r="D16" i="3"/>
  <c r="E16" i="3" s="1"/>
  <c r="C16" i="2" s="1"/>
  <c r="D16" i="2" s="1"/>
  <c r="N56" i="1" s="1"/>
  <c r="D57" i="3"/>
  <c r="E57" i="3" s="1"/>
  <c r="B58" i="3"/>
  <c r="C50" i="2" l="1"/>
  <c r="D50" i="2" s="1"/>
  <c r="N17" i="1" s="1"/>
  <c r="C47" i="2"/>
  <c r="D47" i="2" s="1"/>
  <c r="N30" i="1" s="1"/>
  <c r="C55" i="2"/>
  <c r="D55" i="2" s="1"/>
  <c r="N44" i="1" s="1"/>
  <c r="C57" i="2"/>
  <c r="C57" i="1" s="1"/>
  <c r="E57" i="1" s="1"/>
  <c r="C46" i="2"/>
  <c r="D46" i="2" s="1"/>
  <c r="N9" i="1" s="1"/>
  <c r="C56" i="2"/>
  <c r="D56" i="2" s="1"/>
  <c r="N34" i="1" s="1"/>
  <c r="C49" i="2"/>
  <c r="D49" i="2" s="1"/>
  <c r="N14" i="1" s="1"/>
  <c r="C53" i="2"/>
  <c r="D53" i="2" s="1"/>
  <c r="N8" i="1" s="1"/>
  <c r="C52" i="2"/>
  <c r="D52" i="2" s="1"/>
  <c r="N20" i="1" s="1"/>
  <c r="C54" i="1"/>
  <c r="D37" i="2"/>
  <c r="N54" i="1" s="1"/>
  <c r="C16" i="1"/>
  <c r="D31" i="2"/>
  <c r="N16" i="1" s="1"/>
  <c r="C7" i="1"/>
  <c r="D32" i="2"/>
  <c r="N7" i="1" s="1"/>
  <c r="C53" i="1"/>
  <c r="D30" i="2"/>
  <c r="N53" i="1" s="1"/>
  <c r="C23" i="1"/>
  <c r="D41" i="2"/>
  <c r="N23" i="1" s="1"/>
  <c r="C29" i="1"/>
  <c r="D14" i="2"/>
  <c r="N29" i="1" s="1"/>
  <c r="C12" i="1"/>
  <c r="D34" i="2"/>
  <c r="N12" i="1" s="1"/>
  <c r="C28" i="1"/>
  <c r="D45" i="2"/>
  <c r="N28" i="1" s="1"/>
  <c r="C41" i="1"/>
  <c r="D54" i="2"/>
  <c r="N41" i="1" s="1"/>
  <c r="C25" i="1"/>
  <c r="D48" i="2"/>
  <c r="N25" i="1" s="1"/>
  <c r="C5" i="1"/>
  <c r="D51" i="2"/>
  <c r="N5" i="1" s="1"/>
  <c r="C52" i="1"/>
  <c r="D20" i="2"/>
  <c r="N52" i="1" s="1"/>
  <c r="C56" i="1"/>
  <c r="J58" i="1"/>
  <c r="C49" i="1"/>
  <c r="C45" i="1"/>
  <c r="C33" i="1"/>
  <c r="C55" i="1"/>
  <c r="C31" i="1"/>
  <c r="E58" i="3"/>
  <c r="C4" i="2"/>
  <c r="D4" i="2" s="1"/>
  <c r="N42" i="1" s="1"/>
  <c r="C37" i="1"/>
  <c r="C36" i="1"/>
  <c r="C19" i="1"/>
  <c r="C15" i="1"/>
  <c r="C27" i="1"/>
  <c r="C21" i="1"/>
  <c r="C35" i="1"/>
  <c r="C40" i="1"/>
  <c r="C43" i="1"/>
  <c r="C50" i="1"/>
  <c r="C48" i="1"/>
  <c r="C51" i="1"/>
  <c r="C6" i="1"/>
  <c r="C38" i="1"/>
  <c r="C47" i="1"/>
  <c r="C26" i="1"/>
  <c r="C39" i="1"/>
  <c r="C18" i="1"/>
  <c r="D58" i="3"/>
  <c r="C13" i="1"/>
  <c r="C32" i="1"/>
  <c r="C11" i="1"/>
  <c r="C24" i="1"/>
  <c r="C10" i="1"/>
  <c r="C4" i="1"/>
  <c r="C22" i="1"/>
  <c r="C46" i="1"/>
  <c r="C34" i="1" l="1"/>
  <c r="E34" i="1" s="1"/>
  <c r="R34" i="1" s="1"/>
  <c r="T34" i="1" s="1"/>
  <c r="C17" i="1"/>
  <c r="C9" i="1"/>
  <c r="E9" i="1" s="1"/>
  <c r="R9" i="1" s="1"/>
  <c r="T9" i="1" s="1"/>
  <c r="C30" i="1"/>
  <c r="C14" i="1"/>
  <c r="E14" i="1" s="1"/>
  <c r="R14" i="1" s="1"/>
  <c r="T14" i="1" s="1"/>
  <c r="C44" i="1"/>
  <c r="C20" i="1"/>
  <c r="E20" i="1" s="1"/>
  <c r="R20" i="1" s="1"/>
  <c r="T20" i="1" s="1"/>
  <c r="D57" i="2"/>
  <c r="N57" i="1" s="1"/>
  <c r="N58" i="1" s="1"/>
  <c r="C8" i="1"/>
  <c r="E8" i="1" s="1"/>
  <c r="R8" i="1" s="1"/>
  <c r="T8" i="1" s="1"/>
  <c r="E41" i="1"/>
  <c r="R41" i="1" s="1"/>
  <c r="T41" i="1" s="1"/>
  <c r="E22" i="1"/>
  <c r="R22" i="1" s="1"/>
  <c r="T22" i="1" s="1"/>
  <c r="E32" i="1"/>
  <c r="R32" i="1" s="1"/>
  <c r="T32" i="1" s="1"/>
  <c r="E51" i="1"/>
  <c r="R51" i="1" s="1"/>
  <c r="T51" i="1" s="1"/>
  <c r="E46" i="1"/>
  <c r="R46" i="1" s="1"/>
  <c r="T46" i="1" s="1"/>
  <c r="E33" i="1"/>
  <c r="R33" i="1" s="1"/>
  <c r="T33" i="1" s="1"/>
  <c r="E43" i="1"/>
  <c r="R43" i="1" s="1"/>
  <c r="T43" i="1" s="1"/>
  <c r="E48" i="1"/>
  <c r="R48" i="1" s="1"/>
  <c r="T48" i="1" s="1"/>
  <c r="E25" i="1"/>
  <c r="R25" i="1" s="1"/>
  <c r="T25" i="1" s="1"/>
  <c r="E39" i="1"/>
  <c r="R39" i="1" s="1"/>
  <c r="T39" i="1" s="1"/>
  <c r="E23" i="1"/>
  <c r="R23" i="1" s="1"/>
  <c r="T23" i="1" s="1"/>
  <c r="E10" i="1"/>
  <c r="R10" i="1" s="1"/>
  <c r="T10" i="1" s="1"/>
  <c r="E24" i="1"/>
  <c r="R24" i="1" s="1"/>
  <c r="T24" i="1" s="1"/>
  <c r="E49" i="1"/>
  <c r="R49" i="1" s="1"/>
  <c r="T49" i="1" s="1"/>
  <c r="E50" i="1"/>
  <c r="R50" i="1" s="1"/>
  <c r="T50" i="1" s="1"/>
  <c r="E27" i="1"/>
  <c r="R27" i="1" s="1"/>
  <c r="T27" i="1" s="1"/>
  <c r="E17" i="1"/>
  <c r="R17" i="1" s="1"/>
  <c r="T17" i="1" s="1"/>
  <c r="C42" i="1"/>
  <c r="C58" i="2"/>
  <c r="R57" i="1" l="1"/>
  <c r="T57" i="1" s="1"/>
  <c r="E42" i="1"/>
  <c r="R42" i="1" s="1"/>
  <c r="T42" i="1" s="1"/>
  <c r="E28" i="1"/>
  <c r="R28" i="1" s="1"/>
  <c r="T28" i="1" s="1"/>
  <c r="E16" i="1"/>
  <c r="R16" i="1" s="1"/>
  <c r="T16" i="1" s="1"/>
  <c r="E54" i="1"/>
  <c r="R54" i="1" s="1"/>
  <c r="T54" i="1" s="1"/>
  <c r="E5" i="1"/>
  <c r="R5" i="1" s="1"/>
  <c r="T5" i="1" s="1"/>
  <c r="E4" i="1"/>
  <c r="R4" i="1" s="1"/>
  <c r="E12" i="1"/>
  <c r="R12" i="1" s="1"/>
  <c r="T12" i="1" s="1"/>
  <c r="E47" i="1"/>
  <c r="R47" i="1" s="1"/>
  <c r="T47" i="1" s="1"/>
  <c r="E11" i="1"/>
  <c r="R11" i="1" s="1"/>
  <c r="T11" i="1" s="1"/>
  <c r="E44" i="1"/>
  <c r="R44" i="1" s="1"/>
  <c r="T44" i="1" s="1"/>
  <c r="E38" i="1"/>
  <c r="R38" i="1" s="1"/>
  <c r="T38" i="1" s="1"/>
  <c r="E52" i="1"/>
  <c r="R52" i="1" s="1"/>
  <c r="T52" i="1" s="1"/>
  <c r="E26" i="1"/>
  <c r="R26" i="1" s="1"/>
  <c r="T26" i="1" s="1"/>
  <c r="E19" i="1"/>
  <c r="R19" i="1" s="1"/>
  <c r="T19" i="1" s="1"/>
  <c r="E37" i="1"/>
  <c r="R37" i="1" s="1"/>
  <c r="T37" i="1" s="1"/>
  <c r="E30" i="1"/>
  <c r="R30" i="1" s="1"/>
  <c r="T30" i="1" s="1"/>
  <c r="E15" i="1"/>
  <c r="R15" i="1" s="1"/>
  <c r="T15" i="1" s="1"/>
  <c r="E7" i="1"/>
  <c r="R7" i="1" s="1"/>
  <c r="T7" i="1" s="1"/>
  <c r="E36" i="1"/>
  <c r="R36" i="1" s="1"/>
  <c r="T36" i="1" s="1"/>
  <c r="E40" i="1"/>
  <c r="R40" i="1" s="1"/>
  <c r="T40" i="1" s="1"/>
  <c r="D58" i="2"/>
  <c r="C58" i="1"/>
  <c r="E53" i="1" l="1"/>
  <c r="T4" i="1"/>
  <c r="R53" i="1" l="1"/>
  <c r="T53" i="1" l="1"/>
  <c r="E21" i="1"/>
  <c r="R21" i="1" s="1"/>
  <c r="T21" i="1" s="1"/>
  <c r="E13" i="1" l="1"/>
  <c r="R13" i="1" l="1"/>
  <c r="T13" i="1" l="1"/>
  <c r="E18" i="1" l="1"/>
  <c r="R18" i="1" l="1"/>
  <c r="T18" i="1" l="1"/>
  <c r="E45" i="1"/>
  <c r="R45" i="1" s="1"/>
  <c r="T45" i="1" s="1"/>
  <c r="E35" i="1"/>
  <c r="R35" i="1" s="1"/>
  <c r="T35" i="1" s="1"/>
  <c r="E56" i="1"/>
  <c r="R56" i="1" s="1"/>
  <c r="T56" i="1" s="1"/>
  <c r="E55" i="1"/>
  <c r="R55" i="1" s="1"/>
  <c r="T55" i="1" s="1"/>
  <c r="E29" i="1"/>
  <c r="R29" i="1" s="1"/>
  <c r="T29" i="1" s="1"/>
  <c r="E31" i="1"/>
  <c r="R31" i="1" s="1"/>
  <c r="T31" i="1" s="1"/>
  <c r="E6" i="1" l="1"/>
  <c r="D58" i="1"/>
  <c r="E58" i="1" l="1"/>
  <c r="R6" i="1"/>
  <c r="T6" i="1" l="1"/>
  <c r="R58" i="1"/>
</calcChain>
</file>

<file path=xl/sharedStrings.xml><?xml version="1.0" encoding="utf-8"?>
<sst xmlns="http://schemas.openxmlformats.org/spreadsheetml/2006/main" count="289" uniqueCount="129">
  <si>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</si>
  <si>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</si>
  <si>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</si>
  <si>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</si>
  <si>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</si>
  <si>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</si>
  <si>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</si>
  <si>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</si>
  <si>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</si>
  <si>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</si>
  <si>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</si>
  <si>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</si>
  <si>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</si>
  <si>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</si>
  <si>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</si>
  <si>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</si>
  <si>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</si>
  <si>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</si>
  <si>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</si>
  <si>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</si>
  <si>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</si>
  <si>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</si>
  <si>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</si>
  <si>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</si>
  <si>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</si>
  <si>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</si>
  <si>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</si>
  <si>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</si>
  <si>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</si>
  <si>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</si>
  <si>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</si>
  <si>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</si>
  <si>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</si>
  <si>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</si>
  <si>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</si>
  <si>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</si>
  <si>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</si>
  <si>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</si>
  <si>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</si>
  <si>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</si>
  <si>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</si>
  <si>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</si>
  <si>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</si>
  <si>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</si>
  <si>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</si>
  <si>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</si>
  <si>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</si>
  <si>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</si>
  <si>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</si>
  <si>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</si>
  <si>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</si>
  <si>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</si>
  <si>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</si>
  <si>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</si>
  <si>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</si>
  <si>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</si>
  <si>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</si>
  <si>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</si>
  <si>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</si>
  <si>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</si>
  <si>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</si>
  <si>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</si>
  <si>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</si>
  <si>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</si>
  <si>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</si>
  <si>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</si>
  <si>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</si>
  <si>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</si>
  <si>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</si>
  <si>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</si>
  <si>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</si>
  <si>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</si>
  <si>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</si>
  <si>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</si>
  <si>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</si>
  <si>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</si>
  <si>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</si>
  <si>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</si>
  <si>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</si>
  <si>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</si>
  <si>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</si>
  <si>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</si>
  <si>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</si>
  <si>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</si>
  <si>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</si>
  <si>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</si>
  <si>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r>
      <t xml:space="preserve">ALASKA DEPARTMENT OF EDUCATION &amp; EARLY DEVELOPMENT
FY2018 DISPARITY TEST - Page 2 Column N, Adjusted Deductible Impact Aid
</t>
    </r>
    <r>
      <rPr>
        <u/>
        <sz val="10"/>
        <rFont val="Arial"/>
        <family val="2"/>
      </rPr>
      <t>COMPILED FROM FISCAL YEAR 2018 AUDITS</t>
    </r>
  </si>
  <si>
    <r>
      <t xml:space="preserve">ALASKA DEPARTMENT OF EDUCATION &amp; EARLY DEVELOPMENT
FY2018 DISPARITY TEST - Page 1 Column C. Adjusted Based on Audits (State Owes)
</t>
    </r>
    <r>
      <rPr>
        <u/>
        <sz val="10"/>
        <rFont val="Arial"/>
        <family val="2"/>
      </rPr>
      <t>COMPILED FROM FISCAL YEAR 2018 AUDITS</t>
    </r>
  </si>
  <si>
    <t>SCHOOL DISTRICT</t>
  </si>
  <si>
    <t>ACTUAL FY2018 STATE FOUNDATION PAID</t>
  </si>
  <si>
    <t>ADJUSTMENTS BASED ON AUDITS</t>
  </si>
  <si>
    <t>FY2018 Other STATE REVENUE</t>
  </si>
  <si>
    <t>SUB-TOTAL STATE REVENUE</t>
  </si>
  <si>
    <t>FY2018 CITY/BOROUGH APPROP.</t>
  </si>
  <si>
    <t>FY2018 EARNINGS ON INVESTMENTS</t>
  </si>
  <si>
    <t>FY2018 OTHER LOCAL REVENUE</t>
  </si>
  <si>
    <t>FY2018 IN-KIND SERVICES</t>
  </si>
  <si>
    <t>SUB-TOTAL LOCAL REVENUE</t>
  </si>
  <si>
    <t>FY2018 TUITION STUDENTS</t>
  </si>
  <si>
    <t>FY2018 TUITION DISTRICTS</t>
  </si>
  <si>
    <t>ADJUSTED DEDUCTIBLE IMPACT AID</t>
  </si>
  <si>
    <t>FY2018 OTHER FEDERAL FUNDS</t>
  </si>
  <si>
    <t>FY2018 OTHER REVENUE</t>
  </si>
  <si>
    <t>FY2018 FUND TRANSFERS IN</t>
  </si>
  <si>
    <t>ADJUSTED ADM</t>
  </si>
  <si>
    <t>REVENUE PER ADJ. ADM</t>
  </si>
  <si>
    <t>FY2018 AUDITED TOTAL REVENUES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</si>
  <si>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</si>
  <si>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</si>
  <si>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</si>
  <si>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</si>
  <si>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</si>
  <si>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</si>
  <si>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</si>
  <si>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FY2018 OTHER REAA REVENUE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</si>
  <si>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</si>
  <si>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</si>
  <si>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</si>
  <si>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</si>
  <si>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</si>
  <si>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</si>
  <si>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</si>
  <si>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</si>
  <si>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</si>
  <si>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</si>
  <si>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between 5% and 95%</t>
  </si>
  <si>
    <r>
      <t xml:space="preserve">ALASKA DEPARTMENT OF EDUCATION &amp; EARLY DEVELOPMENT
FY2018 DISPARITY TEST  Prepared 2/21/2019
</t>
    </r>
    <r>
      <rPr>
        <u/>
        <sz val="10"/>
        <rFont val="Arial"/>
        <family val="2"/>
      </rPr>
      <t>COMPILED FROM FISCAL YEAR 2018 AUDITS</t>
    </r>
  </si>
  <si>
    <t>MT. EDGECUMBE</t>
  </si>
  <si>
    <t>Mt. EDGECUMBE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</si>
</sst>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3" fontId="0" fillId="0" borderId="8" xfId="0" applyNumberFormat="1" applyFont="1" applyFill="1" applyBorder="1"/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0" fillId="0" borderId="0" xfId="0" applyFont="1" applyFill="1" applyBorder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1" activePane="bottomRight" state="frozen"/>
      <selection activeCell="U58" sqref="U58"/>
      <selection pane="topRight" activeCell="U58" sqref="U58"/>
      <selection pane="bottomLeft" activeCell="U58" sqref="U58"/>
      <selection pane="bottomRight" sqref="A1:E1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9.71093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9" t="s">
        <v>126</v>
      </c>
      <c r="B1" s="89"/>
      <c r="C1" s="89"/>
      <c r="D1" s="89"/>
      <c r="E1" s="89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88</v>
      </c>
      <c r="B3" s="67" t="s">
        <v>89</v>
      </c>
      <c r="C3" s="67" t="s">
        <v>90</v>
      </c>
      <c r="D3" s="67" t="s">
        <v>91</v>
      </c>
      <c r="E3" s="67" t="s">
        <v>92</v>
      </c>
      <c r="F3" s="67" t="s">
        <v>93</v>
      </c>
      <c r="G3" s="67" t="s">
        <v>94</v>
      </c>
      <c r="H3" s="67" t="s">
        <v>95</v>
      </c>
      <c r="I3" s="67" t="s">
        <v>96</v>
      </c>
      <c r="J3" s="68" t="s">
        <v>97</v>
      </c>
      <c r="K3" s="68" t="s">
        <v>114</v>
      </c>
      <c r="L3" s="68" t="s">
        <v>98</v>
      </c>
      <c r="M3" s="68" t="s">
        <v>99</v>
      </c>
      <c r="N3" s="67" t="s">
        <v>100</v>
      </c>
      <c r="O3" s="67" t="s">
        <v>101</v>
      </c>
      <c r="P3" s="67" t="s">
        <v>102</v>
      </c>
      <c r="Q3" s="67" t="s">
        <v>103</v>
      </c>
      <c r="R3" s="67" t="s">
        <v>106</v>
      </c>
      <c r="S3" s="67" t="s">
        <v>104</v>
      </c>
      <c r="T3" s="67" t="s">
        <v>105</v>
      </c>
      <c r="U3" s="88" t="s">
        <v>122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16686475</v>
      </c>
      <c r="C4" s="43">
        <f>'Attachment B Audited Local Adj.'!C39</f>
        <v>84014</v>
      </c>
      <c r="D4" s="43">
        <v>146532</v>
      </c>
      <c r="E4" s="34">
        <f t="shared" ref="E4:E35" si="0">SUM(B4:D4)</f>
        <v>16917021</v>
      </c>
      <c r="F4" s="54">
        <v>38614429</v>
      </c>
      <c r="G4" s="54">
        <v>9739</v>
      </c>
      <c r="H4" s="54">
        <v>132670</v>
      </c>
      <c r="I4" s="54">
        <v>2227841</v>
      </c>
      <c r="J4" s="43">
        <f t="shared" ref="J4:J35" si="1">SUM(F4:I4)</f>
        <v>40984679</v>
      </c>
      <c r="K4" s="54">
        <v>0</v>
      </c>
      <c r="L4" s="54">
        <v>0</v>
      </c>
      <c r="M4" s="54">
        <v>0</v>
      </c>
      <c r="N4" s="43">
        <f>'Attachment B Audited Local Adj.'!D39</f>
        <v>1843854</v>
      </c>
      <c r="O4" s="54">
        <v>0</v>
      </c>
      <c r="P4" s="54">
        <v>3602296</v>
      </c>
      <c r="Q4" s="54">
        <v>0</v>
      </c>
      <c r="R4" s="34">
        <f t="shared" ref="R4:R35" si="2">SUM(J4:Q4)+E4</f>
        <v>63347850</v>
      </c>
      <c r="S4" s="55">
        <v>5702.54</v>
      </c>
      <c r="T4" s="37">
        <f t="shared" ref="T4:T35" si="3">ROUND(R4/S4,0)</f>
        <v>11109</v>
      </c>
      <c r="U4" s="85" t="s">
        <v>123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5026885</v>
      </c>
      <c r="C5" s="43">
        <f>'Attachment B Audited Local Adj.'!C51</f>
        <v>13</v>
      </c>
      <c r="D5" s="43">
        <v>0</v>
      </c>
      <c r="E5" s="34">
        <f t="shared" si="0"/>
        <v>5026898</v>
      </c>
      <c r="F5" s="54">
        <v>8482698</v>
      </c>
      <c r="G5" s="54">
        <v>19662</v>
      </c>
      <c r="H5" s="54">
        <v>32739</v>
      </c>
      <c r="I5" s="54">
        <v>0</v>
      </c>
      <c r="J5" s="43">
        <f t="shared" si="1"/>
        <v>8535099</v>
      </c>
      <c r="K5" s="54">
        <v>0</v>
      </c>
      <c r="L5" s="54">
        <v>0</v>
      </c>
      <c r="M5" s="54">
        <v>0</v>
      </c>
      <c r="N5" s="43">
        <f>'Attachment B Audited Local Adj.'!D51</f>
        <v>4943</v>
      </c>
      <c r="O5" s="54">
        <v>0</v>
      </c>
      <c r="P5" s="54">
        <v>79958</v>
      </c>
      <c r="Q5" s="54">
        <v>0</v>
      </c>
      <c r="R5" s="34">
        <f t="shared" si="2"/>
        <v>13646898</v>
      </c>
      <c r="S5" s="56">
        <v>1478.78</v>
      </c>
      <c r="T5" s="37">
        <f t="shared" si="3"/>
        <v>9228</v>
      </c>
      <c r="U5" s="85" t="s">
        <v>123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</v>
      </c>
      <c r="B6" s="38">
        <v>1111008</v>
      </c>
      <c r="C6" s="43">
        <f>'Attachment B Audited Local Adj.'!C10</f>
        <v>992</v>
      </c>
      <c r="D6" s="43">
        <v>0</v>
      </c>
      <c r="E6" s="34">
        <f t="shared" si="0"/>
        <v>1112000</v>
      </c>
      <c r="F6" s="54">
        <v>1562500</v>
      </c>
      <c r="G6" s="54">
        <v>27</v>
      </c>
      <c r="H6" s="54">
        <v>54201</v>
      </c>
      <c r="I6" s="54">
        <v>131400</v>
      </c>
      <c r="J6" s="43">
        <f t="shared" si="1"/>
        <v>1748128</v>
      </c>
      <c r="K6" s="54">
        <v>0</v>
      </c>
      <c r="L6" s="54">
        <v>0</v>
      </c>
      <c r="M6" s="54">
        <v>0</v>
      </c>
      <c r="N6" s="43">
        <f>'Attachment B Audited Local Adj.'!D10</f>
        <v>46041</v>
      </c>
      <c r="O6" s="54">
        <v>0</v>
      </c>
      <c r="P6" s="54">
        <v>381805</v>
      </c>
      <c r="Q6" s="54">
        <v>0</v>
      </c>
      <c r="R6" s="34">
        <f t="shared" si="2"/>
        <v>3287974</v>
      </c>
      <c r="S6" s="56">
        <v>366.61</v>
      </c>
      <c r="T6" s="37">
        <f t="shared" si="3"/>
        <v>8969</v>
      </c>
      <c r="U6" s="85" t="s">
        <v>123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42</v>
      </c>
      <c r="B7" s="38">
        <v>5977655</v>
      </c>
      <c r="C7" s="43">
        <f>'Attachment B Audited Local Adj.'!C32</f>
        <v>0</v>
      </c>
      <c r="D7" s="43">
        <v>0</v>
      </c>
      <c r="E7" s="34">
        <f t="shared" si="0"/>
        <v>5977655</v>
      </c>
      <c r="F7" s="54">
        <v>0</v>
      </c>
      <c r="G7" s="54">
        <v>0</v>
      </c>
      <c r="H7" s="54">
        <v>0</v>
      </c>
      <c r="I7" s="54">
        <v>0</v>
      </c>
      <c r="J7" s="43">
        <f t="shared" si="1"/>
        <v>0</v>
      </c>
      <c r="K7" s="54">
        <v>106877</v>
      </c>
      <c r="L7" s="54">
        <v>0</v>
      </c>
      <c r="M7" s="54">
        <v>0</v>
      </c>
      <c r="N7" s="43">
        <f>'Attachment B Audited Local Adj.'!D32</f>
        <v>2832355</v>
      </c>
      <c r="O7" s="54">
        <v>0</v>
      </c>
      <c r="P7" s="54">
        <v>3845344</v>
      </c>
      <c r="Q7" s="54">
        <v>0</v>
      </c>
      <c r="R7" s="34">
        <f t="shared" si="2"/>
        <v>12762231</v>
      </c>
      <c r="S7" s="56">
        <v>1481.67</v>
      </c>
      <c r="T7" s="37">
        <f t="shared" si="3"/>
        <v>8613</v>
      </c>
      <c r="U7" s="85" t="s">
        <v>123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31</v>
      </c>
      <c r="B8" s="38">
        <v>982283</v>
      </c>
      <c r="C8" s="43">
        <f>'Attachment B Audited Local Adj.'!C53</f>
        <v>582</v>
      </c>
      <c r="D8" s="43">
        <v>0</v>
      </c>
      <c r="E8" s="34">
        <f t="shared" si="0"/>
        <v>982865</v>
      </c>
      <c r="F8" s="54">
        <v>502476</v>
      </c>
      <c r="G8" s="54">
        <v>6429</v>
      </c>
      <c r="H8" s="54">
        <v>80725</v>
      </c>
      <c r="I8" s="54">
        <v>0</v>
      </c>
      <c r="J8" s="43">
        <f t="shared" si="1"/>
        <v>589630</v>
      </c>
      <c r="K8" s="54">
        <v>0</v>
      </c>
      <c r="L8" s="54">
        <v>0</v>
      </c>
      <c r="M8" s="54">
        <v>0</v>
      </c>
      <c r="N8" s="43">
        <f>'Attachment B Audited Local Adj.'!D53</f>
        <v>4216</v>
      </c>
      <c r="O8" s="54">
        <v>0</v>
      </c>
      <c r="P8" s="54">
        <v>175503</v>
      </c>
      <c r="Q8" s="54">
        <v>0</v>
      </c>
      <c r="R8" s="34">
        <f t="shared" si="2"/>
        <v>1752214</v>
      </c>
      <c r="S8" s="56">
        <v>203.67</v>
      </c>
      <c r="T8" s="37">
        <f t="shared" si="3"/>
        <v>8603</v>
      </c>
      <c r="U8" s="85" t="s">
        <v>123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26</v>
      </c>
      <c r="B9" s="38">
        <v>952583</v>
      </c>
      <c r="C9" s="43">
        <f>'Attachment B Audited Local Adj.'!C46</f>
        <v>0</v>
      </c>
      <c r="D9" s="43">
        <v>0</v>
      </c>
      <c r="E9" s="34">
        <f t="shared" si="0"/>
        <v>952583</v>
      </c>
      <c r="F9" s="54">
        <v>1480031</v>
      </c>
      <c r="G9" s="54">
        <v>0</v>
      </c>
      <c r="H9" s="54">
        <v>140</v>
      </c>
      <c r="I9" s="54">
        <v>0</v>
      </c>
      <c r="J9" s="43">
        <f t="shared" si="1"/>
        <v>1480171</v>
      </c>
      <c r="K9" s="54">
        <v>0</v>
      </c>
      <c r="L9" s="54">
        <v>0</v>
      </c>
      <c r="M9" s="54">
        <v>0</v>
      </c>
      <c r="N9" s="43">
        <f>'Attachment B Audited Local Adj.'!D46</f>
        <v>0</v>
      </c>
      <c r="O9" s="54">
        <v>0</v>
      </c>
      <c r="P9" s="54">
        <v>25884</v>
      </c>
      <c r="Q9" s="54">
        <v>0</v>
      </c>
      <c r="R9" s="34">
        <f t="shared" si="2"/>
        <v>2458638</v>
      </c>
      <c r="S9" s="56">
        <v>288.38</v>
      </c>
      <c r="T9" s="37">
        <f t="shared" si="3"/>
        <v>8526</v>
      </c>
      <c r="U9" s="85" t="s">
        <v>123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17</v>
      </c>
      <c r="B10" s="38">
        <v>8556748</v>
      </c>
      <c r="C10" s="43">
        <f>'Attachment B Audited Local Adj.'!C33</f>
        <v>10936</v>
      </c>
      <c r="D10" s="43">
        <v>308619</v>
      </c>
      <c r="E10" s="34">
        <f t="shared" si="0"/>
        <v>8876303</v>
      </c>
      <c r="F10" s="54">
        <v>1347423</v>
      </c>
      <c r="G10" s="54">
        <v>4783</v>
      </c>
      <c r="H10" s="54">
        <v>729126</v>
      </c>
      <c r="I10" s="54">
        <v>0</v>
      </c>
      <c r="J10" s="43">
        <f t="shared" si="1"/>
        <v>2081332</v>
      </c>
      <c r="K10" s="54">
        <v>0</v>
      </c>
      <c r="L10" s="54">
        <v>0</v>
      </c>
      <c r="M10" s="54">
        <v>0</v>
      </c>
      <c r="N10" s="43">
        <f>'Attachment B Audited Local Adj.'!D33</f>
        <v>128702</v>
      </c>
      <c r="O10" s="54">
        <v>98343</v>
      </c>
      <c r="P10" s="54">
        <v>1690531</v>
      </c>
      <c r="Q10" s="54">
        <v>0</v>
      </c>
      <c r="R10" s="34">
        <f t="shared" si="2"/>
        <v>12875211</v>
      </c>
      <c r="S10" s="56">
        <v>1537.55</v>
      </c>
      <c r="T10" s="37">
        <f t="shared" si="3"/>
        <v>8374</v>
      </c>
      <c r="U10" s="85" t="s">
        <v>123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20</v>
      </c>
      <c r="B11" s="38">
        <v>8493798</v>
      </c>
      <c r="C11" s="43">
        <f>'Attachment B Audited Local Adj.'!C38</f>
        <v>5441</v>
      </c>
      <c r="D11" s="43">
        <v>114802</v>
      </c>
      <c r="E11" s="34">
        <f t="shared" si="0"/>
        <v>8614041</v>
      </c>
      <c r="F11" s="54">
        <v>2500000</v>
      </c>
      <c r="G11" s="54">
        <v>0</v>
      </c>
      <c r="H11" s="54">
        <v>309585</v>
      </c>
      <c r="I11" s="54">
        <v>0</v>
      </c>
      <c r="J11" s="43">
        <f t="shared" si="1"/>
        <v>2809585</v>
      </c>
      <c r="K11" s="54">
        <v>0</v>
      </c>
      <c r="L11" s="54">
        <v>0</v>
      </c>
      <c r="M11" s="54">
        <v>0</v>
      </c>
      <c r="N11" s="43">
        <f>'Attachment B Audited Local Adj.'!D38</f>
        <v>52789</v>
      </c>
      <c r="O11" s="54">
        <v>0</v>
      </c>
      <c r="P11" s="54">
        <v>1699930</v>
      </c>
      <c r="Q11" s="54">
        <v>0</v>
      </c>
      <c r="R11" s="34">
        <f t="shared" si="2"/>
        <v>13176345</v>
      </c>
      <c r="S11" s="56">
        <v>1628.99</v>
      </c>
      <c r="T11" s="37">
        <f t="shared" si="3"/>
        <v>8089</v>
      </c>
      <c r="U11" s="85" t="s">
        <v>123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43</v>
      </c>
      <c r="B12" s="38">
        <v>68226163</v>
      </c>
      <c r="C12" s="43">
        <f>'Attachment B Audited Local Adj.'!C34</f>
        <v>0</v>
      </c>
      <c r="D12" s="43">
        <v>0</v>
      </c>
      <c r="E12" s="34">
        <f t="shared" si="0"/>
        <v>68226163</v>
      </c>
      <c r="F12" s="54">
        <v>0</v>
      </c>
      <c r="G12" s="54">
        <v>0</v>
      </c>
      <c r="H12" s="54">
        <v>0</v>
      </c>
      <c r="I12" s="54">
        <v>0</v>
      </c>
      <c r="J12" s="43">
        <f t="shared" si="1"/>
        <v>0</v>
      </c>
      <c r="K12" s="54">
        <v>667082</v>
      </c>
      <c r="L12" s="54">
        <v>0</v>
      </c>
      <c r="M12" s="54">
        <v>0</v>
      </c>
      <c r="N12" s="43">
        <f>'Attachment B Audited Local Adj.'!D34</f>
        <v>12666075</v>
      </c>
      <c r="O12" s="54">
        <v>0</v>
      </c>
      <c r="P12" s="54">
        <v>27261082</v>
      </c>
      <c r="Q12" s="54">
        <v>0</v>
      </c>
      <c r="R12" s="34">
        <f t="shared" si="2"/>
        <v>108820402</v>
      </c>
      <c r="S12" s="56">
        <v>13604.48</v>
      </c>
      <c r="T12" s="37">
        <f t="shared" si="3"/>
        <v>7999</v>
      </c>
      <c r="U12" s="42" t="s">
        <v>54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33</v>
      </c>
      <c r="B13" s="38">
        <v>1318216</v>
      </c>
      <c r="C13" s="43">
        <f>'Attachment B Audited Local Adj.'!C5</f>
        <v>0</v>
      </c>
      <c r="D13" s="43">
        <v>28918</v>
      </c>
      <c r="E13" s="34">
        <f t="shared" si="0"/>
        <v>1347134</v>
      </c>
      <c r="F13" s="54">
        <v>0</v>
      </c>
      <c r="G13" s="54">
        <v>0</v>
      </c>
      <c r="H13" s="54">
        <v>0</v>
      </c>
      <c r="I13" s="54">
        <v>0</v>
      </c>
      <c r="J13" s="43">
        <f t="shared" si="1"/>
        <v>0</v>
      </c>
      <c r="K13" s="54">
        <v>21611</v>
      </c>
      <c r="L13" s="54">
        <v>0</v>
      </c>
      <c r="M13" s="54">
        <v>0</v>
      </c>
      <c r="N13" s="43">
        <f>'Attachment B Audited Local Adj.'!D5</f>
        <v>54358</v>
      </c>
      <c r="O13" s="54">
        <v>0</v>
      </c>
      <c r="P13" s="54">
        <v>352913</v>
      </c>
      <c r="Q13" s="54">
        <v>0</v>
      </c>
      <c r="R13" s="34">
        <f t="shared" si="2"/>
        <v>1776016</v>
      </c>
      <c r="S13" s="56">
        <v>230.84</v>
      </c>
      <c r="T13" s="37">
        <f t="shared" si="3"/>
        <v>7694</v>
      </c>
      <c r="U13" s="85" t="s">
        <v>125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27</v>
      </c>
      <c r="B14" s="38">
        <v>1198697</v>
      </c>
      <c r="C14" s="43">
        <f>'Attachment B Audited Local Adj.'!C49</f>
        <v>2297</v>
      </c>
      <c r="D14" s="43">
        <v>0</v>
      </c>
      <c r="E14" s="34">
        <f t="shared" si="0"/>
        <v>1200994</v>
      </c>
      <c r="F14" s="54">
        <v>39581</v>
      </c>
      <c r="G14" s="54">
        <v>2169</v>
      </c>
      <c r="H14" s="54">
        <v>6651</v>
      </c>
      <c r="I14" s="54">
        <v>0</v>
      </c>
      <c r="J14" s="43">
        <f t="shared" si="1"/>
        <v>48401</v>
      </c>
      <c r="K14" s="54">
        <v>0</v>
      </c>
      <c r="L14" s="54">
        <v>0</v>
      </c>
      <c r="M14" s="54">
        <v>0</v>
      </c>
      <c r="N14" s="43">
        <f>'Attachment B Audited Local Adj.'!D49</f>
        <v>11890</v>
      </c>
      <c r="O14" s="54">
        <v>0</v>
      </c>
      <c r="P14" s="54">
        <v>334929</v>
      </c>
      <c r="Q14" s="54">
        <v>0</v>
      </c>
      <c r="R14" s="34">
        <f t="shared" si="2"/>
        <v>1596214</v>
      </c>
      <c r="S14" s="56">
        <v>210.64</v>
      </c>
      <c r="T14" s="37">
        <f t="shared" si="3"/>
        <v>7578</v>
      </c>
      <c r="U14" s="85" t="s">
        <v>125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45</v>
      </c>
      <c r="B15" s="38">
        <v>740173</v>
      </c>
      <c r="C15" s="43">
        <f>'Attachment B Audited Local Adj.'!C43</f>
        <v>0</v>
      </c>
      <c r="D15" s="43">
        <v>32609</v>
      </c>
      <c r="E15" s="34">
        <f t="shared" si="0"/>
        <v>772782</v>
      </c>
      <c r="F15" s="54">
        <v>0</v>
      </c>
      <c r="G15" s="54">
        <v>0</v>
      </c>
      <c r="H15" s="54">
        <v>0</v>
      </c>
      <c r="I15" s="54">
        <v>0</v>
      </c>
      <c r="J15" s="43">
        <f t="shared" si="1"/>
        <v>0</v>
      </c>
      <c r="K15" s="54">
        <v>37778</v>
      </c>
      <c r="L15" s="54">
        <v>0</v>
      </c>
      <c r="M15" s="54">
        <v>0</v>
      </c>
      <c r="N15" s="43">
        <f>'Attachment B Audited Local Adj.'!D43</f>
        <v>637753</v>
      </c>
      <c r="O15" s="54">
        <v>0</v>
      </c>
      <c r="P15" s="54">
        <v>306467</v>
      </c>
      <c r="Q15" s="54">
        <v>0</v>
      </c>
      <c r="R15" s="34">
        <f t="shared" si="2"/>
        <v>1754780</v>
      </c>
      <c r="S15" s="56">
        <v>231.74</v>
      </c>
      <c r="T15" s="37">
        <f t="shared" si="3"/>
        <v>7572</v>
      </c>
      <c r="U15" s="85" t="s">
        <v>125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16</v>
      </c>
      <c r="B16" s="38">
        <v>27495316</v>
      </c>
      <c r="C16" s="43">
        <f>'Attachment B Audited Local Adj.'!C31</f>
        <v>9864</v>
      </c>
      <c r="D16" s="43">
        <v>879582</v>
      </c>
      <c r="E16" s="34">
        <f t="shared" si="0"/>
        <v>28384762</v>
      </c>
      <c r="F16" s="54">
        <v>9040021</v>
      </c>
      <c r="G16" s="54">
        <v>0</v>
      </c>
      <c r="H16" s="54">
        <v>184027</v>
      </c>
      <c r="I16" s="54">
        <v>337479</v>
      </c>
      <c r="J16" s="43">
        <f t="shared" si="1"/>
        <v>9561527</v>
      </c>
      <c r="K16" s="54">
        <v>0</v>
      </c>
      <c r="L16" s="54">
        <v>0</v>
      </c>
      <c r="M16" s="54">
        <v>0</v>
      </c>
      <c r="N16" s="43">
        <f>'Attachment B Audited Local Adj.'!D31</f>
        <v>732270</v>
      </c>
      <c r="O16" s="54">
        <v>0</v>
      </c>
      <c r="P16" s="54">
        <v>2145680</v>
      </c>
      <c r="Q16" s="54">
        <v>0</v>
      </c>
      <c r="R16" s="34">
        <f t="shared" si="2"/>
        <v>40824239</v>
      </c>
      <c r="S16" s="56">
        <v>5441.41</v>
      </c>
      <c r="T16" s="37">
        <f t="shared" si="3"/>
        <v>7503</v>
      </c>
      <c r="U16" s="85" t="s">
        <v>125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28</v>
      </c>
      <c r="B17" s="38">
        <v>4223891</v>
      </c>
      <c r="C17" s="43">
        <f>'Attachment B Audited Local Adj.'!C50</f>
        <v>0</v>
      </c>
      <c r="D17" s="43">
        <v>50927</v>
      </c>
      <c r="E17" s="34">
        <f t="shared" si="0"/>
        <v>4274818</v>
      </c>
      <c r="F17" s="54">
        <v>2973365</v>
      </c>
      <c r="G17" s="54">
        <v>38</v>
      </c>
      <c r="H17" s="54">
        <v>23418</v>
      </c>
      <c r="I17" s="54">
        <v>0</v>
      </c>
      <c r="J17" s="43">
        <f t="shared" si="1"/>
        <v>2996821</v>
      </c>
      <c r="K17" s="54">
        <v>0</v>
      </c>
      <c r="L17" s="54">
        <v>0</v>
      </c>
      <c r="M17" s="54">
        <v>0</v>
      </c>
      <c r="N17" s="43">
        <f>'Attachment B Audited Local Adj.'!D50</f>
        <v>11834</v>
      </c>
      <c r="O17" s="54">
        <v>0</v>
      </c>
      <c r="P17" s="54">
        <v>151688</v>
      </c>
      <c r="Q17" s="54">
        <v>0</v>
      </c>
      <c r="R17" s="34">
        <f t="shared" si="2"/>
        <v>7435161</v>
      </c>
      <c r="S17" s="56">
        <v>995.57</v>
      </c>
      <c r="T17" s="37">
        <f t="shared" si="3"/>
        <v>7468</v>
      </c>
      <c r="U17" s="85" t="s">
        <v>125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1</v>
      </c>
      <c r="B18" s="38">
        <v>326721413</v>
      </c>
      <c r="C18" s="43">
        <f>'Attachment B Audited Local Adj.'!C7</f>
        <v>0</v>
      </c>
      <c r="D18" s="43">
        <v>408484</v>
      </c>
      <c r="E18" s="34">
        <f t="shared" si="0"/>
        <v>327129897</v>
      </c>
      <c r="F18" s="54">
        <v>208967951</v>
      </c>
      <c r="G18" s="54">
        <v>340719</v>
      </c>
      <c r="H18" s="54">
        <v>2495957</v>
      </c>
      <c r="I18" s="54">
        <v>0</v>
      </c>
      <c r="J18" s="43">
        <f t="shared" si="1"/>
        <v>211804627</v>
      </c>
      <c r="K18" s="54">
        <v>0</v>
      </c>
      <c r="L18" s="54">
        <v>29487</v>
      </c>
      <c r="M18" s="54">
        <v>0</v>
      </c>
      <c r="N18" s="43">
        <f>'Attachment B Audited Local Adj.'!D7</f>
        <v>7778013</v>
      </c>
      <c r="O18" s="54">
        <v>489350</v>
      </c>
      <c r="P18" s="54">
        <v>4092825</v>
      </c>
      <c r="Q18" s="54">
        <v>0</v>
      </c>
      <c r="R18" s="34">
        <f t="shared" si="2"/>
        <v>551324199</v>
      </c>
      <c r="S18" s="56">
        <v>74309.350000000006</v>
      </c>
      <c r="T18" s="37">
        <f t="shared" si="3"/>
        <v>7419</v>
      </c>
      <c r="U18" s="85" t="s">
        <v>125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12</v>
      </c>
      <c r="B19" s="38">
        <v>38328574</v>
      </c>
      <c r="C19" s="43">
        <f>'Attachment B Audited Local Adj.'!C25</f>
        <v>0</v>
      </c>
      <c r="D19" s="43">
        <v>17549</v>
      </c>
      <c r="E19" s="34">
        <f t="shared" si="0"/>
        <v>38346123</v>
      </c>
      <c r="F19" s="54">
        <v>25842700</v>
      </c>
      <c r="G19" s="54">
        <v>0</v>
      </c>
      <c r="H19" s="54">
        <v>276474</v>
      </c>
      <c r="I19" s="54">
        <v>0</v>
      </c>
      <c r="J19" s="43">
        <f t="shared" si="1"/>
        <v>26119174</v>
      </c>
      <c r="K19" s="54">
        <v>0</v>
      </c>
      <c r="L19" s="54">
        <v>231504</v>
      </c>
      <c r="M19" s="54">
        <v>0</v>
      </c>
      <c r="N19" s="43">
        <f>'Attachment B Audited Local Adj.'!D25</f>
        <v>0</v>
      </c>
      <c r="O19" s="54">
        <v>83890</v>
      </c>
      <c r="P19" s="54">
        <v>88866</v>
      </c>
      <c r="Q19" s="54">
        <v>0</v>
      </c>
      <c r="R19" s="34">
        <f t="shared" si="2"/>
        <v>64869557</v>
      </c>
      <c r="S19" s="57">
        <v>8774.27</v>
      </c>
      <c r="T19" s="37">
        <f t="shared" si="3"/>
        <v>7393</v>
      </c>
      <c r="U19" s="85" t="s">
        <v>125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30</v>
      </c>
      <c r="B20" s="38">
        <v>3612713</v>
      </c>
      <c r="C20" s="43">
        <f>'Attachment B Audited Local Adj.'!C52</f>
        <v>130</v>
      </c>
      <c r="D20" s="43">
        <v>0</v>
      </c>
      <c r="E20" s="34">
        <f t="shared" si="0"/>
        <v>3612843</v>
      </c>
      <c r="F20" s="54">
        <v>667799</v>
      </c>
      <c r="G20" s="54">
        <v>715</v>
      </c>
      <c r="H20" s="54">
        <v>48742</v>
      </c>
      <c r="I20" s="54">
        <v>0</v>
      </c>
      <c r="J20" s="43">
        <f t="shared" si="1"/>
        <v>717256</v>
      </c>
      <c r="K20" s="54">
        <v>0</v>
      </c>
      <c r="L20" s="54">
        <v>0</v>
      </c>
      <c r="M20" s="54">
        <v>0</v>
      </c>
      <c r="N20" s="43">
        <f>'Attachment B Audited Local Adj.'!D52</f>
        <v>2728</v>
      </c>
      <c r="O20" s="54">
        <v>848489</v>
      </c>
      <c r="P20" s="54">
        <v>75952</v>
      </c>
      <c r="Q20" s="54">
        <v>0</v>
      </c>
      <c r="R20" s="34">
        <f t="shared" si="2"/>
        <v>5257268</v>
      </c>
      <c r="S20" s="56">
        <v>711.34</v>
      </c>
      <c r="T20" s="37">
        <f t="shared" si="3"/>
        <v>7391</v>
      </c>
      <c r="U20" s="85" t="s">
        <v>125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0</v>
      </c>
      <c r="B21" s="34">
        <v>4418781</v>
      </c>
      <c r="C21" s="43">
        <f>'Attachment B Audited Local Adj.'!C6</f>
        <v>105967</v>
      </c>
      <c r="D21" s="43">
        <v>0</v>
      </c>
      <c r="E21" s="34">
        <f t="shared" si="0"/>
        <v>4524748</v>
      </c>
      <c r="F21" s="54">
        <v>984873</v>
      </c>
      <c r="G21" s="54">
        <v>0</v>
      </c>
      <c r="H21" s="54">
        <v>47027</v>
      </c>
      <c r="I21" s="54">
        <v>201282</v>
      </c>
      <c r="J21" s="43">
        <f t="shared" si="1"/>
        <v>1233182</v>
      </c>
      <c r="K21" s="54">
        <v>0</v>
      </c>
      <c r="L21" s="54">
        <v>0</v>
      </c>
      <c r="M21" s="54">
        <v>0</v>
      </c>
      <c r="N21" s="43">
        <f>'Attachment B Audited Local Adj.'!D6</f>
        <v>720060</v>
      </c>
      <c r="O21" s="54">
        <v>2650</v>
      </c>
      <c r="P21" s="54">
        <v>639360</v>
      </c>
      <c r="Q21" s="54">
        <v>0</v>
      </c>
      <c r="R21" s="34">
        <f t="shared" si="2"/>
        <v>7120000</v>
      </c>
      <c r="S21" s="56">
        <v>968.75</v>
      </c>
      <c r="T21" s="37">
        <f t="shared" si="3"/>
        <v>7350</v>
      </c>
      <c r="U21" s="85" t="s">
        <v>125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51</v>
      </c>
      <c r="B22" s="38">
        <v>79599534</v>
      </c>
      <c r="C22" s="43">
        <f>'Attachment B Audited Local Adj.'!C28</f>
        <v>0</v>
      </c>
      <c r="D22" s="43">
        <v>0</v>
      </c>
      <c r="E22" s="34">
        <f t="shared" si="0"/>
        <v>79599534</v>
      </c>
      <c r="F22" s="54">
        <v>38883797</v>
      </c>
      <c r="G22" s="54">
        <v>193053</v>
      </c>
      <c r="H22" s="54">
        <v>196098</v>
      </c>
      <c r="I22" s="54">
        <v>10854635</v>
      </c>
      <c r="J22" s="43">
        <f t="shared" si="1"/>
        <v>50127583</v>
      </c>
      <c r="K22" s="54">
        <v>0</v>
      </c>
      <c r="L22" s="54">
        <v>0</v>
      </c>
      <c r="M22" s="54">
        <v>0</v>
      </c>
      <c r="N22" s="43">
        <f>'Attachment B Audited Local Adj.'!D28</f>
        <v>0</v>
      </c>
      <c r="O22" s="54">
        <v>298727</v>
      </c>
      <c r="P22" s="54">
        <v>719477</v>
      </c>
      <c r="Q22" s="54">
        <v>0</v>
      </c>
      <c r="R22" s="34">
        <f t="shared" si="2"/>
        <v>130745321</v>
      </c>
      <c r="S22" s="57">
        <v>17898.37</v>
      </c>
      <c r="T22" s="37">
        <f t="shared" si="3"/>
        <v>7305</v>
      </c>
      <c r="U22" s="85" t="s">
        <v>125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77</v>
      </c>
      <c r="B23" s="38">
        <v>501400</v>
      </c>
      <c r="C23" s="43">
        <f>'Attachment B Audited Local Adj.'!C41</f>
        <v>0</v>
      </c>
      <c r="D23" s="43">
        <v>4508</v>
      </c>
      <c r="E23" s="34">
        <f t="shared" si="0"/>
        <v>505908</v>
      </c>
      <c r="F23" s="54">
        <v>38239</v>
      </c>
      <c r="G23" s="54">
        <v>26</v>
      </c>
      <c r="H23" s="54">
        <v>0</v>
      </c>
      <c r="I23" s="54">
        <v>0</v>
      </c>
      <c r="J23" s="43">
        <f t="shared" si="1"/>
        <v>38265</v>
      </c>
      <c r="K23" s="54">
        <v>0</v>
      </c>
      <c r="L23" s="54">
        <v>0</v>
      </c>
      <c r="M23" s="54">
        <v>0</v>
      </c>
      <c r="N23" s="43">
        <f>'Attachment B Audited Local Adj.'!D41</f>
        <v>0</v>
      </c>
      <c r="O23" s="54">
        <v>0</v>
      </c>
      <c r="P23" s="54">
        <v>68169</v>
      </c>
      <c r="Q23" s="54">
        <v>0</v>
      </c>
      <c r="R23" s="34">
        <f t="shared" si="2"/>
        <v>612342</v>
      </c>
      <c r="S23" s="57">
        <v>84.24</v>
      </c>
      <c r="T23" s="37">
        <f t="shared" si="3"/>
        <v>7269</v>
      </c>
      <c r="U23" s="85" t="s">
        <v>125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5</v>
      </c>
      <c r="B24" s="38">
        <v>7085220</v>
      </c>
      <c r="C24" s="43">
        <f>'Attachment B Audited Local Adj.'!C17</f>
        <v>17</v>
      </c>
      <c r="D24" s="43">
        <v>0</v>
      </c>
      <c r="E24" s="34">
        <f t="shared" si="0"/>
        <v>7085237</v>
      </c>
      <c r="F24" s="54">
        <v>2645845</v>
      </c>
      <c r="G24" s="54">
        <v>0</v>
      </c>
      <c r="H24" s="54">
        <v>55858</v>
      </c>
      <c r="I24" s="54">
        <v>0</v>
      </c>
      <c r="J24" s="43">
        <f t="shared" si="1"/>
        <v>2701703</v>
      </c>
      <c r="K24" s="54">
        <v>0</v>
      </c>
      <c r="L24" s="54">
        <v>0</v>
      </c>
      <c r="M24" s="54">
        <v>0</v>
      </c>
      <c r="N24" s="43">
        <f>'Attachment B Audited Local Adj.'!D17</f>
        <v>1730</v>
      </c>
      <c r="O24" s="54">
        <v>0</v>
      </c>
      <c r="P24" s="54">
        <v>34624</v>
      </c>
      <c r="Q24" s="54">
        <v>0</v>
      </c>
      <c r="R24" s="34">
        <f t="shared" si="2"/>
        <v>9823294</v>
      </c>
      <c r="S24" s="57">
        <v>1353.99</v>
      </c>
      <c r="T24" s="37">
        <f t="shared" si="3"/>
        <v>7255</v>
      </c>
      <c r="U24" s="85" t="s">
        <v>125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47</v>
      </c>
      <c r="B25" s="34">
        <v>9508204</v>
      </c>
      <c r="C25" s="43">
        <f>'Attachment B Audited Local Adj.'!C48</f>
        <v>0</v>
      </c>
      <c r="D25" s="43">
        <v>0</v>
      </c>
      <c r="E25" s="34">
        <f t="shared" si="0"/>
        <v>9508204</v>
      </c>
      <c r="F25" s="54">
        <v>0</v>
      </c>
      <c r="G25" s="54">
        <v>0</v>
      </c>
      <c r="H25" s="54">
        <v>0</v>
      </c>
      <c r="I25" s="54">
        <v>0</v>
      </c>
      <c r="J25" s="43">
        <f t="shared" si="1"/>
        <v>0</v>
      </c>
      <c r="K25" s="54">
        <v>118607</v>
      </c>
      <c r="L25" s="54">
        <v>0</v>
      </c>
      <c r="M25" s="54">
        <v>0</v>
      </c>
      <c r="N25" s="43">
        <f>'Attachment B Audited Local Adj.'!D48</f>
        <v>3927497</v>
      </c>
      <c r="O25" s="54">
        <v>0</v>
      </c>
      <c r="P25" s="54">
        <v>2816277</v>
      </c>
      <c r="Q25" s="54">
        <v>0</v>
      </c>
      <c r="R25" s="34">
        <f t="shared" si="2"/>
        <v>16370585</v>
      </c>
      <c r="S25" s="56">
        <v>2259.62</v>
      </c>
      <c r="T25" s="37">
        <f t="shared" si="3"/>
        <v>7245</v>
      </c>
      <c r="U25" s="85" t="s">
        <v>125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22</v>
      </c>
      <c r="B26" s="38">
        <v>36283348</v>
      </c>
      <c r="C26" s="43">
        <f>'Attachment B Audited Local Adj.'!C40</f>
        <v>161111</v>
      </c>
      <c r="D26" s="43">
        <v>44025</v>
      </c>
      <c r="E26" s="34">
        <f t="shared" si="0"/>
        <v>36488484</v>
      </c>
      <c r="F26" s="54">
        <v>4043983</v>
      </c>
      <c r="G26" s="54">
        <v>0</v>
      </c>
      <c r="H26" s="54">
        <v>1019117</v>
      </c>
      <c r="I26" s="54">
        <v>0</v>
      </c>
      <c r="J26" s="43">
        <f t="shared" si="1"/>
        <v>5063100</v>
      </c>
      <c r="K26" s="54">
        <v>0</v>
      </c>
      <c r="L26" s="54">
        <v>0</v>
      </c>
      <c r="M26" s="54">
        <v>0</v>
      </c>
      <c r="N26" s="43">
        <f>'Attachment B Audited Local Adj.'!D40</f>
        <v>2878733</v>
      </c>
      <c r="O26" s="54">
        <v>0</v>
      </c>
      <c r="P26" s="54">
        <v>5704878</v>
      </c>
      <c r="Q26" s="54">
        <v>0</v>
      </c>
      <c r="R26" s="34">
        <f t="shared" si="2"/>
        <v>50135195</v>
      </c>
      <c r="S26" s="57">
        <v>6935.95</v>
      </c>
      <c r="T26" s="37">
        <f t="shared" si="3"/>
        <v>7228</v>
      </c>
      <c r="U26" s="85" t="s">
        <v>125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6</v>
      </c>
      <c r="B27" s="38">
        <v>6432339</v>
      </c>
      <c r="C27" s="43">
        <f>'Attachment B Audited Local Adj.'!C18</f>
        <v>274</v>
      </c>
      <c r="D27" s="43">
        <v>6808</v>
      </c>
      <c r="E27" s="34">
        <f t="shared" si="0"/>
        <v>6439421</v>
      </c>
      <c r="F27" s="54">
        <v>1300000</v>
      </c>
      <c r="G27" s="54">
        <v>0</v>
      </c>
      <c r="H27" s="54">
        <v>97205</v>
      </c>
      <c r="I27" s="54">
        <v>107</v>
      </c>
      <c r="J27" s="43">
        <f t="shared" si="1"/>
        <v>1397312</v>
      </c>
      <c r="K27" s="54">
        <v>0</v>
      </c>
      <c r="L27" s="54">
        <v>11348</v>
      </c>
      <c r="M27" s="54">
        <v>6644</v>
      </c>
      <c r="N27" s="43">
        <f>'Attachment B Audited Local Adj.'!D18</f>
        <v>256736</v>
      </c>
      <c r="O27" s="54">
        <v>0</v>
      </c>
      <c r="P27" s="54">
        <v>801089</v>
      </c>
      <c r="Q27" s="54">
        <v>0</v>
      </c>
      <c r="R27" s="34">
        <f t="shared" si="2"/>
        <v>8912550</v>
      </c>
      <c r="S27" s="56">
        <v>1235.1199999999999</v>
      </c>
      <c r="T27" s="37">
        <f t="shared" si="3"/>
        <v>7216</v>
      </c>
      <c r="U27" s="85" t="s">
        <v>125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25</v>
      </c>
      <c r="B28" s="38">
        <v>12998194</v>
      </c>
      <c r="C28" s="43">
        <f>'Attachment B Audited Local Adj.'!C45</f>
        <v>253</v>
      </c>
      <c r="D28" s="43">
        <v>0</v>
      </c>
      <c r="E28" s="34">
        <f t="shared" si="0"/>
        <v>12998447</v>
      </c>
      <c r="F28" s="54">
        <v>6144019</v>
      </c>
      <c r="G28" s="54">
        <v>0</v>
      </c>
      <c r="H28" s="54">
        <v>83789</v>
      </c>
      <c r="I28" s="54">
        <v>0</v>
      </c>
      <c r="J28" s="43">
        <f t="shared" si="1"/>
        <v>6227808</v>
      </c>
      <c r="K28" s="54">
        <v>0</v>
      </c>
      <c r="L28" s="54">
        <v>0</v>
      </c>
      <c r="M28" s="54">
        <v>0</v>
      </c>
      <c r="N28" s="43">
        <f>'Attachment B Audited Local Adj.'!D45</f>
        <v>29708</v>
      </c>
      <c r="O28" s="54">
        <v>258859</v>
      </c>
      <c r="P28" s="54">
        <v>83160</v>
      </c>
      <c r="Q28" s="54">
        <v>0</v>
      </c>
      <c r="R28" s="34">
        <f t="shared" si="2"/>
        <v>19597982</v>
      </c>
      <c r="S28" s="56">
        <v>2745.95</v>
      </c>
      <c r="T28" s="37">
        <f t="shared" si="3"/>
        <v>7137</v>
      </c>
      <c r="U28" s="85" t="s">
        <v>125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3</v>
      </c>
      <c r="B29" s="38">
        <v>4127355</v>
      </c>
      <c r="C29" s="43">
        <f>'Attachment B Audited Local Adj.'!C14</f>
        <v>0</v>
      </c>
      <c r="D29" s="43">
        <v>0</v>
      </c>
      <c r="E29" s="34">
        <f t="shared" si="0"/>
        <v>4127355</v>
      </c>
      <c r="F29" s="54">
        <v>1500000</v>
      </c>
      <c r="G29" s="54">
        <v>404</v>
      </c>
      <c r="H29" s="54">
        <v>7593</v>
      </c>
      <c r="I29" s="54">
        <v>102052</v>
      </c>
      <c r="J29" s="43">
        <f t="shared" si="1"/>
        <v>1610049</v>
      </c>
      <c r="K29" s="54">
        <v>0</v>
      </c>
      <c r="L29" s="54">
        <v>16000</v>
      </c>
      <c r="M29" s="54">
        <v>11536</v>
      </c>
      <c r="N29" s="43">
        <f>'Attachment B Audited Local Adj.'!D14</f>
        <v>22246</v>
      </c>
      <c r="O29" s="54">
        <v>0</v>
      </c>
      <c r="P29" s="54">
        <v>137182</v>
      </c>
      <c r="Q29" s="54">
        <v>0</v>
      </c>
      <c r="R29" s="34">
        <f t="shared" si="2"/>
        <v>5924368</v>
      </c>
      <c r="S29" s="56">
        <v>834.97</v>
      </c>
      <c r="T29" s="37">
        <f t="shared" si="3"/>
        <v>7095</v>
      </c>
      <c r="U29" s="85" t="s">
        <v>125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46</v>
      </c>
      <c r="B30" s="34">
        <v>5573127</v>
      </c>
      <c r="C30" s="43">
        <f>'Attachment B Audited Local Adj.'!C47</f>
        <v>0</v>
      </c>
      <c r="D30" s="43">
        <v>58027</v>
      </c>
      <c r="E30" s="34">
        <f t="shared" si="0"/>
        <v>5631154</v>
      </c>
      <c r="F30" s="54">
        <v>0</v>
      </c>
      <c r="G30" s="54">
        <v>0</v>
      </c>
      <c r="H30" s="54">
        <v>0</v>
      </c>
      <c r="I30" s="54">
        <v>0</v>
      </c>
      <c r="J30" s="43">
        <f t="shared" si="1"/>
        <v>0</v>
      </c>
      <c r="K30" s="54">
        <v>75693</v>
      </c>
      <c r="L30" s="54">
        <v>0</v>
      </c>
      <c r="M30" s="54">
        <v>0</v>
      </c>
      <c r="N30" s="43">
        <f>'Attachment B Audited Local Adj.'!D47</f>
        <v>0</v>
      </c>
      <c r="O30" s="54">
        <v>300742</v>
      </c>
      <c r="P30" s="54">
        <v>616169</v>
      </c>
      <c r="Q30" s="54">
        <v>0</v>
      </c>
      <c r="R30" s="34">
        <f t="shared" si="2"/>
        <v>6623758</v>
      </c>
      <c r="S30" s="56">
        <v>937.29</v>
      </c>
      <c r="T30" s="37">
        <f t="shared" si="3"/>
        <v>7067</v>
      </c>
      <c r="U30" s="85" t="s">
        <v>125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37</v>
      </c>
      <c r="B31" s="34">
        <v>3375690</v>
      </c>
      <c r="C31" s="43">
        <f>'Attachment B Audited Local Adj.'!C12</f>
        <v>0</v>
      </c>
      <c r="D31" s="43">
        <v>30303</v>
      </c>
      <c r="E31" s="34">
        <f t="shared" si="0"/>
        <v>3405993</v>
      </c>
      <c r="F31" s="54">
        <v>0</v>
      </c>
      <c r="G31" s="54">
        <v>0</v>
      </c>
      <c r="H31" s="54">
        <v>0</v>
      </c>
      <c r="I31" s="54">
        <v>0</v>
      </c>
      <c r="J31" s="43">
        <f t="shared" si="1"/>
        <v>0</v>
      </c>
      <c r="K31" s="54">
        <v>21231</v>
      </c>
      <c r="L31" s="54">
        <v>0</v>
      </c>
      <c r="M31" s="54">
        <v>0</v>
      </c>
      <c r="N31" s="43">
        <f>'Attachment B Audited Local Adj.'!D12</f>
        <v>79411</v>
      </c>
      <c r="O31" s="54">
        <v>120626</v>
      </c>
      <c r="P31" s="54">
        <v>461480</v>
      </c>
      <c r="Q31" s="54">
        <v>0</v>
      </c>
      <c r="R31" s="34">
        <f t="shared" si="2"/>
        <v>4088741</v>
      </c>
      <c r="S31" s="56">
        <v>581.08000000000004</v>
      </c>
      <c r="T31" s="37">
        <f t="shared" si="3"/>
        <v>7036</v>
      </c>
      <c r="U31" s="85" t="s">
        <v>125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40</v>
      </c>
      <c r="B32" s="38">
        <v>5847762</v>
      </c>
      <c r="C32" s="43">
        <f>'Attachment B Audited Local Adj.'!C24</f>
        <v>0</v>
      </c>
      <c r="D32" s="43">
        <v>0</v>
      </c>
      <c r="E32" s="34">
        <f t="shared" si="0"/>
        <v>5847762</v>
      </c>
      <c r="F32" s="43">
        <v>0</v>
      </c>
      <c r="G32" s="43">
        <v>0</v>
      </c>
      <c r="H32" s="43">
        <v>0</v>
      </c>
      <c r="I32" s="43">
        <v>0</v>
      </c>
      <c r="J32" s="43">
        <f t="shared" si="1"/>
        <v>0</v>
      </c>
      <c r="K32" s="34">
        <v>78000</v>
      </c>
      <c r="L32" s="43">
        <v>0</v>
      </c>
      <c r="M32" s="43">
        <v>0</v>
      </c>
      <c r="N32" s="34">
        <f>'Attachment B Audited Local Adj.'!D24</f>
        <v>315267</v>
      </c>
      <c r="O32" s="43">
        <v>0</v>
      </c>
      <c r="P32" s="34">
        <v>1044535</v>
      </c>
      <c r="Q32" s="43">
        <v>0</v>
      </c>
      <c r="R32" s="34">
        <f t="shared" si="2"/>
        <v>7285564</v>
      </c>
      <c r="S32" s="34">
        <v>1036.5</v>
      </c>
      <c r="T32" s="34">
        <f t="shared" si="3"/>
        <v>7029</v>
      </c>
      <c r="U32" s="85" t="s">
        <v>125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9</v>
      </c>
      <c r="B33" s="38">
        <v>2566508</v>
      </c>
      <c r="C33" s="43">
        <f>'Attachment B Audited Local Adj.'!C21</f>
        <v>0</v>
      </c>
      <c r="D33" s="43">
        <v>0</v>
      </c>
      <c r="E33" s="34">
        <f t="shared" si="0"/>
        <v>2566508</v>
      </c>
      <c r="F33" s="54">
        <v>1560000</v>
      </c>
      <c r="G33" s="54">
        <v>7668</v>
      </c>
      <c r="H33" s="54">
        <v>54670</v>
      </c>
      <c r="I33" s="43">
        <v>0</v>
      </c>
      <c r="J33" s="43">
        <f t="shared" si="1"/>
        <v>1622338</v>
      </c>
      <c r="K33" s="54">
        <v>0</v>
      </c>
      <c r="L33" s="43">
        <v>0</v>
      </c>
      <c r="M33" s="43">
        <v>0</v>
      </c>
      <c r="N33" s="43">
        <f>'Attachment B Audited Local Adj.'!D21</f>
        <v>0</v>
      </c>
      <c r="O33" s="43">
        <v>0</v>
      </c>
      <c r="P33" s="54">
        <v>153734</v>
      </c>
      <c r="Q33" s="43">
        <v>0</v>
      </c>
      <c r="R33" s="34">
        <f t="shared" si="2"/>
        <v>4342580</v>
      </c>
      <c r="S33" s="57">
        <v>619.95000000000005</v>
      </c>
      <c r="T33" s="37">
        <f t="shared" si="3"/>
        <v>7005</v>
      </c>
      <c r="U33" s="85" t="s">
        <v>125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50</v>
      </c>
      <c r="B34" s="38">
        <v>6239632</v>
      </c>
      <c r="C34" s="43">
        <f>'Attachment B Audited Local Adj.'!C56</f>
        <v>0</v>
      </c>
      <c r="D34" s="43">
        <v>0</v>
      </c>
      <c r="E34" s="34">
        <f t="shared" si="0"/>
        <v>6239632</v>
      </c>
      <c r="F34" s="43">
        <v>0</v>
      </c>
      <c r="G34" s="43">
        <v>0</v>
      </c>
      <c r="H34" s="43">
        <v>0</v>
      </c>
      <c r="I34" s="43">
        <v>0</v>
      </c>
      <c r="J34" s="43">
        <f t="shared" si="1"/>
        <v>0</v>
      </c>
      <c r="K34" s="34">
        <v>98056</v>
      </c>
      <c r="L34" s="43">
        <v>0</v>
      </c>
      <c r="M34" s="43">
        <v>0</v>
      </c>
      <c r="N34" s="34">
        <f>'Attachment B Audited Local Adj.'!D56</f>
        <v>3245427</v>
      </c>
      <c r="O34" s="43">
        <v>0</v>
      </c>
      <c r="P34" s="34">
        <v>1483109</v>
      </c>
      <c r="Q34" s="43">
        <v>0</v>
      </c>
      <c r="R34" s="34">
        <f t="shared" si="2"/>
        <v>11066224</v>
      </c>
      <c r="S34" s="34">
        <v>1595.2</v>
      </c>
      <c r="T34" s="34">
        <f t="shared" si="3"/>
        <v>6937</v>
      </c>
      <c r="U34" s="85" t="s">
        <v>125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36</v>
      </c>
      <c r="B35" s="34">
        <v>3764523</v>
      </c>
      <c r="C35" s="43">
        <f>'Attachment B Audited Local Adj.'!C11</f>
        <v>0</v>
      </c>
      <c r="D35" s="43">
        <v>51894</v>
      </c>
      <c r="E35" s="34">
        <f t="shared" si="0"/>
        <v>3816417</v>
      </c>
      <c r="F35" s="54">
        <v>0</v>
      </c>
      <c r="G35" s="54">
        <v>0</v>
      </c>
      <c r="H35" s="54">
        <v>0</v>
      </c>
      <c r="I35" s="54">
        <v>0</v>
      </c>
      <c r="J35" s="43">
        <f t="shared" si="1"/>
        <v>0</v>
      </c>
      <c r="K35" s="54">
        <v>19351</v>
      </c>
      <c r="L35" s="54">
        <v>0</v>
      </c>
      <c r="M35" s="54">
        <v>0</v>
      </c>
      <c r="N35" s="43">
        <f>'Attachment B Audited Local Adj.'!D11</f>
        <v>104480</v>
      </c>
      <c r="O35" s="54">
        <v>247233</v>
      </c>
      <c r="P35" s="54">
        <v>297590</v>
      </c>
      <c r="Q35" s="54">
        <v>0</v>
      </c>
      <c r="R35" s="34">
        <f t="shared" si="2"/>
        <v>4485071</v>
      </c>
      <c r="S35" s="56">
        <v>650.69000000000005</v>
      </c>
      <c r="T35" s="37">
        <f t="shared" si="3"/>
        <v>6893</v>
      </c>
      <c r="U35" s="85" t="s">
        <v>125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7</v>
      </c>
      <c r="B36" s="38">
        <v>118187455</v>
      </c>
      <c r="C36" s="43">
        <f>'Attachment B Audited Local Adj.'!C19</f>
        <v>28915</v>
      </c>
      <c r="D36" s="43">
        <v>1570356</v>
      </c>
      <c r="E36" s="34">
        <f t="shared" ref="E36:E57" si="4">SUM(B36:D36)</f>
        <v>119786726</v>
      </c>
      <c r="F36" s="54">
        <v>51145400</v>
      </c>
      <c r="G36" s="54">
        <v>0</v>
      </c>
      <c r="H36" s="54">
        <v>749747</v>
      </c>
      <c r="I36" s="54">
        <v>0</v>
      </c>
      <c r="J36" s="43">
        <f t="shared" ref="J36:J57" si="5">SUM(F36:I36)</f>
        <v>51895147</v>
      </c>
      <c r="K36" s="54">
        <v>0</v>
      </c>
      <c r="L36" s="54">
        <v>21156</v>
      </c>
      <c r="M36" s="54">
        <v>0</v>
      </c>
      <c r="N36" s="43">
        <f>'Attachment B Audited Local Adj.'!D19</f>
        <v>6317862</v>
      </c>
      <c r="O36" s="54">
        <v>0</v>
      </c>
      <c r="P36" s="54">
        <v>462507</v>
      </c>
      <c r="Q36" s="54">
        <v>0</v>
      </c>
      <c r="R36" s="34">
        <f t="shared" ref="R36:R57" si="6">SUM(J36:Q36)+E36</f>
        <v>178483398</v>
      </c>
      <c r="S36" s="56">
        <v>25902.42</v>
      </c>
      <c r="T36" s="37">
        <f t="shared" ref="T36:T57" si="7">ROUND(R36/S36,0)</f>
        <v>6891</v>
      </c>
      <c r="U36" s="85" t="s">
        <v>125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35</v>
      </c>
      <c r="B37" s="34">
        <v>27278305</v>
      </c>
      <c r="C37" s="43">
        <f>'Attachment B Audited Local Adj.'!C9</f>
        <v>0</v>
      </c>
      <c r="D37" s="43">
        <v>0</v>
      </c>
      <c r="E37" s="34">
        <f t="shared" si="4"/>
        <v>27278305</v>
      </c>
      <c r="F37" s="54">
        <v>0</v>
      </c>
      <c r="G37" s="54">
        <v>0</v>
      </c>
      <c r="H37" s="54">
        <v>0</v>
      </c>
      <c r="I37" s="54">
        <v>0</v>
      </c>
      <c r="J37" s="43">
        <f t="shared" si="5"/>
        <v>0</v>
      </c>
      <c r="K37" s="54">
        <v>1405323</v>
      </c>
      <c r="L37" s="54">
        <v>0</v>
      </c>
      <c r="M37" s="54">
        <v>0</v>
      </c>
      <c r="N37" s="43">
        <f>'Attachment B Audited Local Adj.'!D9</f>
        <v>15881390</v>
      </c>
      <c r="O37" s="54">
        <v>25932</v>
      </c>
      <c r="P37" s="54">
        <v>5371707</v>
      </c>
      <c r="Q37" s="54">
        <v>0</v>
      </c>
      <c r="R37" s="34">
        <f t="shared" si="6"/>
        <v>49962657</v>
      </c>
      <c r="S37" s="56">
        <v>7258.61</v>
      </c>
      <c r="T37" s="37">
        <f t="shared" si="7"/>
        <v>6883</v>
      </c>
      <c r="U37" s="85" t="s">
        <v>125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76</v>
      </c>
      <c r="B38" s="38">
        <v>3560545</v>
      </c>
      <c r="C38" s="43">
        <f>'Attachment B Audited Local Adj.'!C44</f>
        <v>0</v>
      </c>
      <c r="D38" s="43">
        <v>13284</v>
      </c>
      <c r="E38" s="34">
        <f t="shared" si="4"/>
        <v>3573829</v>
      </c>
      <c r="F38" s="54">
        <v>0</v>
      </c>
      <c r="G38" s="54">
        <v>10318</v>
      </c>
      <c r="H38" s="54">
        <v>69895</v>
      </c>
      <c r="I38" s="54">
        <v>105150</v>
      </c>
      <c r="J38" s="43">
        <f t="shared" si="5"/>
        <v>185363</v>
      </c>
      <c r="K38" s="54">
        <v>0</v>
      </c>
      <c r="L38" s="54">
        <v>0</v>
      </c>
      <c r="M38" s="54">
        <v>0</v>
      </c>
      <c r="N38" s="43">
        <f>'Attachment B Audited Local Adj.'!D44</f>
        <v>0</v>
      </c>
      <c r="O38" s="54">
        <v>0</v>
      </c>
      <c r="P38" s="54">
        <v>443163</v>
      </c>
      <c r="Q38" s="54">
        <v>0</v>
      </c>
      <c r="R38" s="34">
        <f t="shared" si="6"/>
        <v>4202355</v>
      </c>
      <c r="S38" s="57">
        <v>613.28</v>
      </c>
      <c r="T38" s="37">
        <f t="shared" si="7"/>
        <v>6852</v>
      </c>
      <c r="U38" s="85" t="s">
        <v>125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18</v>
      </c>
      <c r="B39" s="38">
        <v>170509406</v>
      </c>
      <c r="C39" s="43">
        <f>'Attachment B Audited Local Adj.'!C36</f>
        <v>0</v>
      </c>
      <c r="D39" s="43">
        <v>0</v>
      </c>
      <c r="E39" s="34">
        <f t="shared" si="4"/>
        <v>170509406</v>
      </c>
      <c r="F39" s="54">
        <v>55841300</v>
      </c>
      <c r="G39" s="54">
        <v>0</v>
      </c>
      <c r="H39" s="54">
        <v>961998</v>
      </c>
      <c r="I39" s="54">
        <v>0</v>
      </c>
      <c r="J39" s="43">
        <f t="shared" si="5"/>
        <v>56803298</v>
      </c>
      <c r="K39" s="54">
        <v>0</v>
      </c>
      <c r="L39" s="54">
        <v>0</v>
      </c>
      <c r="M39" s="54">
        <v>0</v>
      </c>
      <c r="N39" s="43">
        <f>'Attachment B Audited Local Adj.'!D36</f>
        <v>0</v>
      </c>
      <c r="O39" s="54">
        <v>1356014</v>
      </c>
      <c r="P39" s="54">
        <v>1280412</v>
      </c>
      <c r="Q39" s="54">
        <v>0</v>
      </c>
      <c r="R39" s="34">
        <f t="shared" si="6"/>
        <v>229949130</v>
      </c>
      <c r="S39" s="56">
        <v>33572.46</v>
      </c>
      <c r="T39" s="37">
        <f t="shared" si="7"/>
        <v>6849</v>
      </c>
      <c r="U39" s="85" t="s">
        <v>125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78</v>
      </c>
      <c r="B40" s="38">
        <v>27586177</v>
      </c>
      <c r="C40" s="43">
        <f>'Attachment B Audited Local Adj.'!C35</f>
        <v>0</v>
      </c>
      <c r="D40" s="43">
        <v>4722</v>
      </c>
      <c r="E40" s="34">
        <f t="shared" si="4"/>
        <v>27590899</v>
      </c>
      <c r="F40" s="54">
        <v>0</v>
      </c>
      <c r="G40" s="54">
        <v>0</v>
      </c>
      <c r="H40" s="54">
        <v>0</v>
      </c>
      <c r="I40" s="54">
        <v>0</v>
      </c>
      <c r="J40" s="43">
        <f t="shared" si="5"/>
        <v>0</v>
      </c>
      <c r="K40" s="54">
        <v>375478</v>
      </c>
      <c r="L40" s="54">
        <v>0</v>
      </c>
      <c r="M40" s="54">
        <v>0</v>
      </c>
      <c r="N40" s="43">
        <f>'Attachment B Audited Local Adj.'!D35</f>
        <v>14229246</v>
      </c>
      <c r="O40" s="54">
        <v>0</v>
      </c>
      <c r="P40" s="54">
        <v>5855873</v>
      </c>
      <c r="Q40" s="54">
        <v>0</v>
      </c>
      <c r="R40" s="34">
        <f t="shared" si="6"/>
        <v>48051496</v>
      </c>
      <c r="S40" s="56">
        <v>7032.53</v>
      </c>
      <c r="T40" s="37">
        <f t="shared" si="7"/>
        <v>6833</v>
      </c>
      <c r="U40" s="85" t="s">
        <v>125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48</v>
      </c>
      <c r="B41" s="34">
        <v>6220599</v>
      </c>
      <c r="C41" s="43">
        <f>'Attachment B Audited Local Adj.'!C54</f>
        <v>0</v>
      </c>
      <c r="D41" s="43">
        <v>0</v>
      </c>
      <c r="E41" s="34">
        <f t="shared" si="4"/>
        <v>6220599</v>
      </c>
      <c r="F41" s="58">
        <v>0</v>
      </c>
      <c r="G41" s="58">
        <v>0</v>
      </c>
      <c r="H41" s="58">
        <v>0</v>
      </c>
      <c r="I41" s="58">
        <v>0</v>
      </c>
      <c r="J41" s="43">
        <f t="shared" si="5"/>
        <v>0</v>
      </c>
      <c r="K41" s="59">
        <v>5884</v>
      </c>
      <c r="L41" s="59">
        <v>0</v>
      </c>
      <c r="M41" s="59">
        <v>0</v>
      </c>
      <c r="N41" s="43">
        <f>'Attachment B Audited Local Adj.'!D54</f>
        <v>1363167</v>
      </c>
      <c r="O41" s="58">
        <v>0</v>
      </c>
      <c r="P41" s="59">
        <v>1114418</v>
      </c>
      <c r="Q41" s="58">
        <v>0</v>
      </c>
      <c r="R41" s="34">
        <f t="shared" si="6"/>
        <v>8704068</v>
      </c>
      <c r="S41" s="56">
        <v>1275.44</v>
      </c>
      <c r="T41" s="37">
        <f t="shared" si="7"/>
        <v>6824</v>
      </c>
      <c r="U41" s="85" t="s">
        <v>125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32</v>
      </c>
      <c r="B42" s="34">
        <v>9153258</v>
      </c>
      <c r="C42" s="43">
        <f>'Attachment B Audited Local Adj.'!C4</f>
        <v>0</v>
      </c>
      <c r="D42" s="43">
        <v>0</v>
      </c>
      <c r="E42" s="34">
        <f t="shared" si="4"/>
        <v>9153258</v>
      </c>
      <c r="F42" s="58">
        <v>0</v>
      </c>
      <c r="G42" s="58">
        <v>0</v>
      </c>
      <c r="H42" s="58">
        <v>0</v>
      </c>
      <c r="I42" s="58">
        <v>0</v>
      </c>
      <c r="J42" s="43">
        <f t="shared" si="5"/>
        <v>0</v>
      </c>
      <c r="K42" s="59">
        <v>9148</v>
      </c>
      <c r="L42" s="58">
        <v>0</v>
      </c>
      <c r="M42" s="58">
        <v>0</v>
      </c>
      <c r="N42" s="43">
        <f>'Attachment B Audited Local Adj.'!D4</f>
        <v>233098</v>
      </c>
      <c r="O42" s="58">
        <v>0</v>
      </c>
      <c r="P42" s="59">
        <v>1213252</v>
      </c>
      <c r="Q42" s="58">
        <v>0</v>
      </c>
      <c r="R42" s="34">
        <f t="shared" si="6"/>
        <v>10608756</v>
      </c>
      <c r="S42" s="56">
        <v>1578.6</v>
      </c>
      <c r="T42" s="37">
        <f t="shared" si="7"/>
        <v>6720</v>
      </c>
      <c r="U42" s="85" t="s">
        <v>125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24</v>
      </c>
      <c r="B43" s="38">
        <v>5938413</v>
      </c>
      <c r="C43" s="43">
        <f>'Attachment B Audited Local Adj.'!C42</f>
        <v>0</v>
      </c>
      <c r="D43" s="43">
        <v>10524</v>
      </c>
      <c r="E43" s="34">
        <f t="shared" si="4"/>
        <v>5948937</v>
      </c>
      <c r="F43" s="54">
        <v>1800000</v>
      </c>
      <c r="G43" s="54">
        <v>731</v>
      </c>
      <c r="H43" s="54">
        <v>115348</v>
      </c>
      <c r="I43" s="54">
        <v>0</v>
      </c>
      <c r="J43" s="43">
        <f t="shared" si="5"/>
        <v>1916079</v>
      </c>
      <c r="K43" s="54">
        <v>0</v>
      </c>
      <c r="L43" s="54">
        <v>0</v>
      </c>
      <c r="M43" s="54">
        <v>0</v>
      </c>
      <c r="N43" s="43">
        <f>'Attachment B Audited Local Adj.'!D42</f>
        <v>0</v>
      </c>
      <c r="O43" s="54">
        <v>0</v>
      </c>
      <c r="P43" s="54">
        <v>48525</v>
      </c>
      <c r="Q43" s="54">
        <v>0</v>
      </c>
      <c r="R43" s="34">
        <f t="shared" si="6"/>
        <v>7913541</v>
      </c>
      <c r="S43" s="56">
        <v>1193.76</v>
      </c>
      <c r="T43" s="37">
        <f t="shared" si="7"/>
        <v>6629</v>
      </c>
      <c r="U43" s="85" t="s">
        <v>125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49</v>
      </c>
      <c r="B44" s="34">
        <v>15146195</v>
      </c>
      <c r="C44" s="43">
        <f>'Attachment B Audited Local Adj.'!C55</f>
        <v>0</v>
      </c>
      <c r="D44" s="43">
        <v>0</v>
      </c>
      <c r="E44" s="34">
        <f t="shared" si="4"/>
        <v>15146195</v>
      </c>
      <c r="F44" s="58">
        <v>0</v>
      </c>
      <c r="G44" s="58">
        <v>0</v>
      </c>
      <c r="H44" s="58">
        <v>0</v>
      </c>
      <c r="I44" s="58">
        <v>0</v>
      </c>
      <c r="J44" s="43">
        <f t="shared" si="5"/>
        <v>0</v>
      </c>
      <c r="K44" s="59">
        <v>177807</v>
      </c>
      <c r="L44" s="59">
        <v>0</v>
      </c>
      <c r="M44" s="59">
        <v>0</v>
      </c>
      <c r="N44" s="43">
        <f>'Attachment B Audited Local Adj.'!D55</f>
        <v>1223857</v>
      </c>
      <c r="O44" s="58">
        <v>0</v>
      </c>
      <c r="P44" s="59">
        <v>1572009</v>
      </c>
      <c r="Q44" s="58">
        <v>0</v>
      </c>
      <c r="R44" s="34">
        <f t="shared" si="6"/>
        <v>18119868</v>
      </c>
      <c r="S44" s="56">
        <v>2753.12</v>
      </c>
      <c r="T44" s="37">
        <f t="shared" si="7"/>
        <v>6582</v>
      </c>
      <c r="U44" s="85" t="s">
        <v>125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</v>
      </c>
      <c r="B45" s="38">
        <v>4508728</v>
      </c>
      <c r="C45" s="43">
        <f>'Attachment B Audited Local Adj.'!C15</f>
        <v>64684</v>
      </c>
      <c r="D45" s="43">
        <v>0</v>
      </c>
      <c r="E45" s="34">
        <f t="shared" si="4"/>
        <v>4573412</v>
      </c>
      <c r="F45" s="54">
        <v>565939</v>
      </c>
      <c r="G45" s="54">
        <v>1123</v>
      </c>
      <c r="H45" s="54">
        <v>235608</v>
      </c>
      <c r="I45" s="54">
        <v>77125</v>
      </c>
      <c r="J45" s="43">
        <f t="shared" si="5"/>
        <v>879795</v>
      </c>
      <c r="K45" s="54">
        <v>0</v>
      </c>
      <c r="L45" s="54">
        <v>0</v>
      </c>
      <c r="M45" s="54">
        <v>0</v>
      </c>
      <c r="N45" s="43">
        <f>'Attachment B Audited Local Adj.'!D15</f>
        <v>187769</v>
      </c>
      <c r="O45" s="54">
        <v>0</v>
      </c>
      <c r="P45" s="54">
        <v>82242</v>
      </c>
      <c r="Q45" s="54">
        <v>0</v>
      </c>
      <c r="R45" s="34">
        <f t="shared" si="6"/>
        <v>5723218</v>
      </c>
      <c r="S45" s="57">
        <v>872.81</v>
      </c>
      <c r="T45" s="37">
        <f t="shared" si="7"/>
        <v>6557</v>
      </c>
      <c r="U45" s="85" t="s">
        <v>125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14</v>
      </c>
      <c r="B46" s="38">
        <v>25652240</v>
      </c>
      <c r="C46" s="43">
        <f>'Attachment B Audited Local Adj.'!C29</f>
        <v>0</v>
      </c>
      <c r="D46" s="43">
        <v>0</v>
      </c>
      <c r="E46" s="34">
        <f t="shared" si="4"/>
        <v>25652240</v>
      </c>
      <c r="F46" s="54">
        <v>7282376</v>
      </c>
      <c r="G46" s="54">
        <v>67</v>
      </c>
      <c r="H46" s="54">
        <v>156988</v>
      </c>
      <c r="I46" s="54">
        <v>72216</v>
      </c>
      <c r="J46" s="43">
        <f t="shared" si="5"/>
        <v>7511647</v>
      </c>
      <c r="K46" s="54">
        <v>0</v>
      </c>
      <c r="L46" s="54">
        <v>0</v>
      </c>
      <c r="M46" s="54">
        <v>0</v>
      </c>
      <c r="N46" s="43">
        <f>'Attachment B Audited Local Adj.'!D29</f>
        <v>0</v>
      </c>
      <c r="O46" s="54">
        <v>0</v>
      </c>
      <c r="P46" s="54">
        <v>78849</v>
      </c>
      <c r="Q46" s="54">
        <v>0</v>
      </c>
      <c r="R46" s="34">
        <f t="shared" si="6"/>
        <v>33242736</v>
      </c>
      <c r="S46" s="56">
        <v>5092.55</v>
      </c>
      <c r="T46" s="37">
        <f t="shared" si="7"/>
        <v>6528</v>
      </c>
      <c r="U46" s="85" t="s">
        <v>125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11</v>
      </c>
      <c r="B47" s="38">
        <v>1700663</v>
      </c>
      <c r="C47" s="43">
        <f>'Attachment B Audited Local Adj.'!C23</f>
        <v>0</v>
      </c>
      <c r="D47" s="43">
        <v>0</v>
      </c>
      <c r="E47" s="34">
        <f t="shared" si="4"/>
        <v>1700663</v>
      </c>
      <c r="F47" s="54">
        <v>66071</v>
      </c>
      <c r="G47" s="54">
        <v>0</v>
      </c>
      <c r="H47" s="54">
        <v>29841</v>
      </c>
      <c r="I47" s="54">
        <v>64000</v>
      </c>
      <c r="J47" s="43">
        <f t="shared" si="5"/>
        <v>159912</v>
      </c>
      <c r="K47" s="54">
        <v>0</v>
      </c>
      <c r="L47" s="54">
        <v>0</v>
      </c>
      <c r="M47" s="54">
        <v>0</v>
      </c>
      <c r="N47" s="43">
        <f>'Attachment B Audited Local Adj.'!D23</f>
        <v>0</v>
      </c>
      <c r="O47" s="54">
        <v>0</v>
      </c>
      <c r="P47" s="54">
        <v>59649</v>
      </c>
      <c r="Q47" s="54">
        <v>0</v>
      </c>
      <c r="R47" s="34">
        <f t="shared" si="6"/>
        <v>1920224</v>
      </c>
      <c r="S47" s="56">
        <v>294.43</v>
      </c>
      <c r="T47" s="37">
        <f t="shared" si="7"/>
        <v>6522</v>
      </c>
      <c r="U47" s="33" t="s">
        <v>53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41</v>
      </c>
      <c r="B48" s="38">
        <v>3951177</v>
      </c>
      <c r="C48" s="43">
        <f>'Attachment B Audited Local Adj.'!C27</f>
        <v>0</v>
      </c>
      <c r="D48" s="43">
        <v>0</v>
      </c>
      <c r="E48" s="34">
        <f t="shared" si="4"/>
        <v>3951177</v>
      </c>
      <c r="F48" s="54">
        <v>0</v>
      </c>
      <c r="G48" s="54">
        <v>0</v>
      </c>
      <c r="H48" s="54">
        <v>0</v>
      </c>
      <c r="I48" s="54">
        <v>0</v>
      </c>
      <c r="J48" s="43">
        <f t="shared" si="5"/>
        <v>0</v>
      </c>
      <c r="K48" s="54">
        <v>118395</v>
      </c>
      <c r="L48" s="54">
        <v>0</v>
      </c>
      <c r="M48" s="54">
        <v>0</v>
      </c>
      <c r="N48" s="43">
        <f>'Attachment B Audited Local Adj.'!D27</f>
        <v>1913957</v>
      </c>
      <c r="O48" s="54">
        <v>0</v>
      </c>
      <c r="P48" s="54">
        <v>357066</v>
      </c>
      <c r="Q48" s="54">
        <v>0</v>
      </c>
      <c r="R48" s="34">
        <f t="shared" si="6"/>
        <v>6340595</v>
      </c>
      <c r="S48" s="56">
        <v>986.4</v>
      </c>
      <c r="T48" s="37">
        <f t="shared" si="7"/>
        <v>6428</v>
      </c>
      <c r="U48" s="86" t="s">
        <v>124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13</v>
      </c>
      <c r="B49" s="38">
        <v>2105486</v>
      </c>
      <c r="C49" s="43">
        <f>'Attachment B Audited Local Adj.'!C26</f>
        <v>20414</v>
      </c>
      <c r="D49" s="43">
        <v>0</v>
      </c>
      <c r="E49" s="34">
        <f t="shared" si="4"/>
        <v>2125900</v>
      </c>
      <c r="F49" s="54">
        <v>100000</v>
      </c>
      <c r="G49" s="54">
        <v>3017</v>
      </c>
      <c r="H49" s="54">
        <v>38372</v>
      </c>
      <c r="I49" s="54">
        <v>16650</v>
      </c>
      <c r="J49" s="43">
        <f t="shared" si="5"/>
        <v>158039</v>
      </c>
      <c r="K49" s="54">
        <v>0</v>
      </c>
      <c r="L49" s="54">
        <v>0</v>
      </c>
      <c r="M49" s="54">
        <v>0</v>
      </c>
      <c r="N49" s="43">
        <f>'Attachment B Audited Local Adj.'!D26</f>
        <v>209442</v>
      </c>
      <c r="O49" s="54">
        <v>0</v>
      </c>
      <c r="P49" s="54">
        <v>111044</v>
      </c>
      <c r="Q49" s="54">
        <v>0</v>
      </c>
      <c r="R49" s="34">
        <f t="shared" si="6"/>
        <v>2604425</v>
      </c>
      <c r="S49" s="56">
        <v>408.82</v>
      </c>
      <c r="T49" s="37">
        <f t="shared" si="7"/>
        <v>6371</v>
      </c>
      <c r="U49" s="86" t="s">
        <v>124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10</v>
      </c>
      <c r="B50" s="38">
        <v>2312323</v>
      </c>
      <c r="C50" s="43">
        <f>'Attachment B Audited Local Adj.'!C22</f>
        <v>20616</v>
      </c>
      <c r="D50" s="43">
        <v>0</v>
      </c>
      <c r="E50" s="34">
        <f t="shared" si="4"/>
        <v>2332939</v>
      </c>
      <c r="F50" s="54">
        <v>257407</v>
      </c>
      <c r="G50" s="54">
        <v>372</v>
      </c>
      <c r="H50" s="54">
        <v>81774</v>
      </c>
      <c r="I50" s="54">
        <v>0</v>
      </c>
      <c r="J50" s="43">
        <f t="shared" si="5"/>
        <v>339553</v>
      </c>
      <c r="K50" s="54">
        <v>0</v>
      </c>
      <c r="L50" s="54">
        <v>0</v>
      </c>
      <c r="M50" s="54">
        <v>0</v>
      </c>
      <c r="N50" s="43">
        <f>'Attachment B Audited Local Adj.'!D22</f>
        <v>64241</v>
      </c>
      <c r="O50" s="54">
        <v>0</v>
      </c>
      <c r="P50" s="54">
        <v>43148</v>
      </c>
      <c r="Q50" s="54">
        <v>0</v>
      </c>
      <c r="R50" s="34">
        <f t="shared" si="6"/>
        <v>2779881</v>
      </c>
      <c r="S50" s="56">
        <v>439.51</v>
      </c>
      <c r="T50" s="37">
        <f t="shared" si="7"/>
        <v>6325</v>
      </c>
      <c r="U50" s="85" t="s">
        <v>124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34</v>
      </c>
      <c r="B51" s="34">
        <v>2986025</v>
      </c>
      <c r="C51" s="43">
        <f>'Attachment B Audited Local Adj.'!C8</f>
        <v>0</v>
      </c>
      <c r="D51" s="43">
        <v>0</v>
      </c>
      <c r="E51" s="34">
        <f t="shared" si="4"/>
        <v>2986025</v>
      </c>
      <c r="F51" s="54">
        <v>0</v>
      </c>
      <c r="G51" s="54">
        <v>0</v>
      </c>
      <c r="H51" s="54">
        <v>0</v>
      </c>
      <c r="I51" s="54">
        <v>0</v>
      </c>
      <c r="J51" s="43">
        <f t="shared" si="5"/>
        <v>0</v>
      </c>
      <c r="K51" s="54">
        <v>146503</v>
      </c>
      <c r="L51" s="54">
        <v>0</v>
      </c>
      <c r="M51" s="54">
        <v>0</v>
      </c>
      <c r="N51" s="43">
        <f>'Attachment B Audited Local Adj.'!D8</f>
        <v>2222969</v>
      </c>
      <c r="O51" s="54">
        <v>0</v>
      </c>
      <c r="P51" s="54">
        <v>126811</v>
      </c>
      <c r="Q51" s="54">
        <v>0</v>
      </c>
      <c r="R51" s="34">
        <f t="shared" si="6"/>
        <v>5482308</v>
      </c>
      <c r="S51" s="56">
        <v>876.05</v>
      </c>
      <c r="T51" s="37">
        <f t="shared" si="7"/>
        <v>6258</v>
      </c>
      <c r="U51" s="86" t="s">
        <v>124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8</v>
      </c>
      <c r="B52" s="38">
        <v>26294880</v>
      </c>
      <c r="C52" s="43">
        <f>'Attachment B Audited Local Adj.'!C20</f>
        <v>0</v>
      </c>
      <c r="D52" s="43">
        <v>478799</v>
      </c>
      <c r="E52" s="34">
        <f t="shared" si="4"/>
        <v>26773679</v>
      </c>
      <c r="F52" s="54">
        <v>0</v>
      </c>
      <c r="G52" s="54">
        <v>4250</v>
      </c>
      <c r="H52" s="54">
        <v>252492</v>
      </c>
      <c r="I52" s="54">
        <v>336305</v>
      </c>
      <c r="J52" s="43">
        <f t="shared" si="5"/>
        <v>593047</v>
      </c>
      <c r="K52" s="54">
        <v>0</v>
      </c>
      <c r="L52" s="54">
        <v>0</v>
      </c>
      <c r="M52" s="54">
        <v>0</v>
      </c>
      <c r="N52" s="43">
        <f>'Attachment B Audited Local Adj.'!D20</f>
        <v>45065</v>
      </c>
      <c r="O52" s="54">
        <v>0</v>
      </c>
      <c r="P52" s="54">
        <v>147795</v>
      </c>
      <c r="Q52" s="54">
        <v>0</v>
      </c>
      <c r="R52" s="34">
        <f t="shared" si="6"/>
        <v>27559586</v>
      </c>
      <c r="S52" s="56">
        <v>4446.87</v>
      </c>
      <c r="T52" s="37">
        <f t="shared" si="7"/>
        <v>6198</v>
      </c>
      <c r="U52" s="85" t="s">
        <v>124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15</v>
      </c>
      <c r="B53" s="38">
        <v>2091815</v>
      </c>
      <c r="C53" s="43">
        <f>'Attachment B Audited Local Adj.'!C30</f>
        <v>59138</v>
      </c>
      <c r="D53" s="43">
        <v>0</v>
      </c>
      <c r="E53" s="34">
        <f t="shared" si="4"/>
        <v>2150953</v>
      </c>
      <c r="F53" s="54">
        <v>190000</v>
      </c>
      <c r="G53" s="54">
        <v>5913</v>
      </c>
      <c r="H53" s="54">
        <v>28011</v>
      </c>
      <c r="I53" s="54">
        <v>0</v>
      </c>
      <c r="J53" s="43">
        <f t="shared" si="5"/>
        <v>223924</v>
      </c>
      <c r="K53" s="54">
        <v>0</v>
      </c>
      <c r="L53" s="54">
        <v>0</v>
      </c>
      <c r="M53" s="54">
        <v>0</v>
      </c>
      <c r="N53" s="43">
        <f>'Attachment B Audited Local Adj.'!D30</f>
        <v>494059</v>
      </c>
      <c r="O53" s="54">
        <v>0</v>
      </c>
      <c r="P53" s="54">
        <v>65316</v>
      </c>
      <c r="Q53" s="54">
        <v>0</v>
      </c>
      <c r="R53" s="34">
        <f t="shared" si="6"/>
        <v>2934252</v>
      </c>
      <c r="S53" s="57">
        <v>474.76</v>
      </c>
      <c r="T53" s="37">
        <f t="shared" si="7"/>
        <v>6180</v>
      </c>
      <c r="U53" s="85" t="s">
        <v>124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19</v>
      </c>
      <c r="B54" s="38">
        <v>7983428</v>
      </c>
      <c r="C54" s="43">
        <f>'Attachment B Audited Local Adj.'!C37</f>
        <v>0</v>
      </c>
      <c r="D54" s="43">
        <v>0</v>
      </c>
      <c r="E54" s="34">
        <f t="shared" si="4"/>
        <v>7983428</v>
      </c>
      <c r="F54" s="54">
        <v>77623</v>
      </c>
      <c r="G54" s="54">
        <v>6</v>
      </c>
      <c r="H54" s="54">
        <v>223690</v>
      </c>
      <c r="I54" s="54">
        <v>0</v>
      </c>
      <c r="J54" s="43">
        <f t="shared" si="5"/>
        <v>301319</v>
      </c>
      <c r="K54" s="54">
        <v>0</v>
      </c>
      <c r="L54" s="54">
        <v>0</v>
      </c>
      <c r="M54" s="54">
        <v>0</v>
      </c>
      <c r="N54" s="43">
        <f>'Attachment B Audited Local Adj.'!D37</f>
        <v>0</v>
      </c>
      <c r="O54" s="54">
        <v>0</v>
      </c>
      <c r="P54" s="54">
        <v>73080</v>
      </c>
      <c r="Q54" s="54">
        <v>0</v>
      </c>
      <c r="R54" s="34">
        <f t="shared" si="6"/>
        <v>8357827</v>
      </c>
      <c r="S54" s="56">
        <v>1355.71</v>
      </c>
      <c r="T54" s="37">
        <f t="shared" si="7"/>
        <v>6165</v>
      </c>
      <c r="U54" s="87" t="s">
        <v>124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38</v>
      </c>
      <c r="B55" s="34">
        <v>6639331</v>
      </c>
      <c r="C55" s="43">
        <f>'Attachment B Audited Local Adj.'!C13</f>
        <v>0</v>
      </c>
      <c r="D55" s="43">
        <v>0</v>
      </c>
      <c r="E55" s="34">
        <f t="shared" si="4"/>
        <v>6639331</v>
      </c>
      <c r="F55" s="54">
        <v>0</v>
      </c>
      <c r="G55" s="54">
        <v>0</v>
      </c>
      <c r="H55" s="54">
        <v>0</v>
      </c>
      <c r="I55" s="54">
        <v>0</v>
      </c>
      <c r="J55" s="43">
        <f t="shared" si="5"/>
        <v>0</v>
      </c>
      <c r="K55" s="54">
        <v>63855</v>
      </c>
      <c r="L55" s="54">
        <v>0</v>
      </c>
      <c r="M55" s="54">
        <v>0</v>
      </c>
      <c r="N55" s="43">
        <f>'Attachment B Audited Local Adj.'!D13</f>
        <v>307738</v>
      </c>
      <c r="O55" s="54">
        <v>38178</v>
      </c>
      <c r="P55" s="54">
        <v>90305</v>
      </c>
      <c r="Q55" s="54">
        <v>0</v>
      </c>
      <c r="R55" s="34">
        <f t="shared" si="6"/>
        <v>7139407</v>
      </c>
      <c r="S55" s="56">
        <v>1168.3599999999999</v>
      </c>
      <c r="T55" s="37">
        <f t="shared" si="7"/>
        <v>6111</v>
      </c>
      <c r="U55" s="86" t="s">
        <v>124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39</v>
      </c>
      <c r="B56" s="34">
        <v>9803286</v>
      </c>
      <c r="C56" s="43">
        <f>'Attachment B Audited Local Adj.'!C16</f>
        <v>0</v>
      </c>
      <c r="D56" s="43">
        <v>0</v>
      </c>
      <c r="E56" s="34">
        <f t="shared" si="4"/>
        <v>9803286</v>
      </c>
      <c r="F56" s="54">
        <v>0</v>
      </c>
      <c r="G56" s="54">
        <v>0</v>
      </c>
      <c r="H56" s="60">
        <v>0</v>
      </c>
      <c r="I56" s="54">
        <v>0</v>
      </c>
      <c r="J56" s="43">
        <f t="shared" si="5"/>
        <v>0</v>
      </c>
      <c r="K56" s="54">
        <v>128073</v>
      </c>
      <c r="L56" s="54">
        <v>0</v>
      </c>
      <c r="M56" s="54">
        <v>0</v>
      </c>
      <c r="N56" s="43">
        <f>'Attachment B Audited Local Adj.'!D16</f>
        <v>262103</v>
      </c>
      <c r="O56" s="54">
        <v>0</v>
      </c>
      <c r="P56" s="54">
        <v>68576</v>
      </c>
      <c r="Q56" s="54">
        <v>0</v>
      </c>
      <c r="R56" s="34">
        <f t="shared" si="6"/>
        <v>10262038</v>
      </c>
      <c r="S56" s="56">
        <v>1692.8</v>
      </c>
      <c r="T56" s="37">
        <f t="shared" si="7"/>
        <v>6062</v>
      </c>
      <c r="U56" s="85" t="s">
        <v>124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127</v>
      </c>
      <c r="B57" s="34">
        <v>2811281</v>
      </c>
      <c r="C57" s="43">
        <f>'Attachment B Audited Local Adj.'!C57</f>
        <v>0</v>
      </c>
      <c r="D57" s="43">
        <v>0</v>
      </c>
      <c r="E57" s="34">
        <f t="shared" si="4"/>
        <v>2811281</v>
      </c>
      <c r="F57" s="58">
        <v>0</v>
      </c>
      <c r="G57" s="58">
        <v>0</v>
      </c>
      <c r="H57" s="58">
        <v>0</v>
      </c>
      <c r="I57" s="58">
        <v>0</v>
      </c>
      <c r="J57" s="43">
        <f t="shared" si="5"/>
        <v>0</v>
      </c>
      <c r="K57" s="58">
        <v>0</v>
      </c>
      <c r="L57" s="58">
        <v>0</v>
      </c>
      <c r="M57" s="58">
        <v>0</v>
      </c>
      <c r="N57" s="43">
        <f>'Attachment B Audited Local Adj.'!D57</f>
        <v>1451228</v>
      </c>
      <c r="O57" s="58">
        <v>0</v>
      </c>
      <c r="P57" s="58">
        <v>0</v>
      </c>
      <c r="Q57" s="58">
        <v>0</v>
      </c>
      <c r="R57" s="34">
        <f t="shared" si="6"/>
        <v>4262509</v>
      </c>
      <c r="S57" s="56">
        <v>716.87</v>
      </c>
      <c r="T57" s="37">
        <f t="shared" si="7"/>
        <v>5946</v>
      </c>
      <c r="U57" s="85" t="s">
        <v>124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8">SUM(B4:B57)</f>
        <v>1190395224</v>
      </c>
      <c r="C58" s="20">
        <f t="shared" si="8"/>
        <v>575658</v>
      </c>
      <c r="D58" s="20">
        <f t="shared" si="8"/>
        <v>4261272</v>
      </c>
      <c r="E58" s="20">
        <f t="shared" si="8"/>
        <v>1195232154</v>
      </c>
      <c r="F58" s="20">
        <f t="shared" si="8"/>
        <v>476447846</v>
      </c>
      <c r="G58" s="20">
        <f t="shared" si="8"/>
        <v>611229</v>
      </c>
      <c r="H58" s="20">
        <f t="shared" si="8"/>
        <v>8879576</v>
      </c>
      <c r="I58" s="20">
        <f t="shared" si="8"/>
        <v>14526242</v>
      </c>
      <c r="J58" s="20">
        <f t="shared" si="8"/>
        <v>500464893</v>
      </c>
      <c r="K58" s="20">
        <f t="shared" si="8"/>
        <v>3674752</v>
      </c>
      <c r="L58" s="20">
        <f t="shared" si="8"/>
        <v>309495</v>
      </c>
      <c r="M58" s="20">
        <f t="shared" si="8"/>
        <v>18180</v>
      </c>
      <c r="N58" s="20">
        <f t="shared" si="8"/>
        <v>84796307</v>
      </c>
      <c r="O58" s="20">
        <f t="shared" si="8"/>
        <v>4169033</v>
      </c>
      <c r="P58" s="20">
        <f t="shared" si="8"/>
        <v>80038233</v>
      </c>
      <c r="Q58" s="20">
        <f t="shared" si="8"/>
        <v>0</v>
      </c>
      <c r="R58" s="20">
        <f t="shared" si="8"/>
        <v>1868703047</v>
      </c>
      <c r="S58" s="49">
        <f t="shared" si="8"/>
        <v>256941.65999999997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3" t="s">
        <v>115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2" t="s">
        <v>120</v>
      </c>
      <c r="B60" s="8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9" t="s">
        <v>119</v>
      </c>
      <c r="B61" s="75">
        <v>12847.08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9" t="s">
        <v>116</v>
      </c>
      <c r="B62" s="77">
        <v>7999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9" t="s">
        <v>117</v>
      </c>
      <c r="B63" s="77">
        <v>6522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80" t="s">
        <v>118</v>
      </c>
      <c r="B64" s="78">
        <v>1477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80" t="s">
        <v>121</v>
      </c>
      <c r="B65" s="76">
        <f>B64/B63</f>
        <v>0.22646427476234285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4" t="s">
        <v>115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19" zoomScaleNormal="100" workbookViewId="0">
      <selection activeCell="A58" sqref="A58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9" t="s">
        <v>87</v>
      </c>
      <c r="B1" s="89"/>
      <c r="C1" s="89"/>
      <c r="D1" s="89"/>
      <c r="E1" s="89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88</v>
      </c>
      <c r="B3" s="70" t="s">
        <v>107</v>
      </c>
      <c r="C3" s="70" t="s">
        <v>108</v>
      </c>
      <c r="D3" s="70" t="s">
        <v>109</v>
      </c>
      <c r="E3" s="71" t="s">
        <v>110</v>
      </c>
      <c r="V3" s="46"/>
    </row>
    <row r="4" spans="1:22" ht="13.5" thickTop="1" x14ac:dyDescent="0.2">
      <c r="A4" s="37" t="s">
        <v>32</v>
      </c>
      <c r="B4" s="22">
        <v>9153258</v>
      </c>
      <c r="C4" s="22">
        <v>9153258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1318216</v>
      </c>
      <c r="C5" s="22">
        <v>1318216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4524748</v>
      </c>
      <c r="C6" s="22">
        <v>4418781</v>
      </c>
      <c r="D6" s="22">
        <f t="shared" si="0"/>
        <v>105967</v>
      </c>
      <c r="E6" s="61">
        <f t="shared" si="1"/>
        <v>105967</v>
      </c>
      <c r="G6" s="11"/>
    </row>
    <row r="7" spans="1:22" x14ac:dyDescent="0.2">
      <c r="A7" s="3" t="s">
        <v>1</v>
      </c>
      <c r="B7" s="22">
        <v>326689050</v>
      </c>
      <c r="C7" s="22">
        <v>326721413</v>
      </c>
      <c r="D7" s="22">
        <f t="shared" si="0"/>
        <v>-32363</v>
      </c>
      <c r="E7" s="61">
        <f t="shared" si="1"/>
        <v>0</v>
      </c>
      <c r="G7" s="11"/>
    </row>
    <row r="8" spans="1:22" x14ac:dyDescent="0.2">
      <c r="A8" s="3" t="s">
        <v>34</v>
      </c>
      <c r="B8" s="22">
        <f>2972007+14017</f>
        <v>2986024</v>
      </c>
      <c r="C8" s="22">
        <v>2986025</v>
      </c>
      <c r="D8" s="22">
        <f t="shared" si="0"/>
        <v>-1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27278305</v>
      </c>
      <c r="C9" s="22">
        <v>27278305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1112000</v>
      </c>
      <c r="C10" s="22">
        <v>1111008</v>
      </c>
      <c r="D10" s="22">
        <f t="shared" si="0"/>
        <v>992</v>
      </c>
      <c r="E10" s="61">
        <f t="shared" si="1"/>
        <v>992</v>
      </c>
      <c r="G10" s="11"/>
    </row>
    <row r="11" spans="1:22" x14ac:dyDescent="0.2">
      <c r="A11" s="3" t="s">
        <v>36</v>
      </c>
      <c r="B11" s="22">
        <v>3764523</v>
      </c>
      <c r="C11" s="22">
        <v>3764523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3375690</v>
      </c>
      <c r="C12" s="22">
        <v>3375690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6639331</v>
      </c>
      <c r="C13" s="22">
        <v>6639331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4127187</v>
      </c>
      <c r="C14" s="22">
        <v>4127355</v>
      </c>
      <c r="D14" s="22">
        <f t="shared" si="0"/>
        <v>-168</v>
      </c>
      <c r="E14" s="61">
        <f t="shared" si="1"/>
        <v>0</v>
      </c>
      <c r="G14" s="11"/>
    </row>
    <row r="15" spans="1:22" x14ac:dyDescent="0.2">
      <c r="A15" s="3" t="s">
        <v>4</v>
      </c>
      <c r="B15" s="22">
        <v>4573412</v>
      </c>
      <c r="C15" s="22">
        <v>4508728</v>
      </c>
      <c r="D15" s="22">
        <f t="shared" si="0"/>
        <v>64684</v>
      </c>
      <c r="E15" s="61">
        <f t="shared" si="1"/>
        <v>64684</v>
      </c>
      <c r="G15" s="11"/>
    </row>
    <row r="16" spans="1:22" x14ac:dyDescent="0.2">
      <c r="A16" s="3" t="s">
        <v>39</v>
      </c>
      <c r="B16" s="22">
        <v>9803286</v>
      </c>
      <c r="C16" s="22">
        <v>9803286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7085237</v>
      </c>
      <c r="C17" s="22">
        <v>7085220</v>
      </c>
      <c r="D17" s="22">
        <f t="shared" si="0"/>
        <v>17</v>
      </c>
      <c r="E17" s="61">
        <f t="shared" si="1"/>
        <v>17</v>
      </c>
      <c r="G17" s="11"/>
    </row>
    <row r="18" spans="1:7" x14ac:dyDescent="0.2">
      <c r="A18" s="3" t="s">
        <v>6</v>
      </c>
      <c r="B18" s="22">
        <v>6432613</v>
      </c>
      <c r="C18" s="22">
        <v>6432339</v>
      </c>
      <c r="D18" s="22">
        <f t="shared" si="0"/>
        <v>274</v>
      </c>
      <c r="E18" s="61">
        <f t="shared" si="1"/>
        <v>274</v>
      </c>
      <c r="G18" s="11"/>
    </row>
    <row r="19" spans="1:7" x14ac:dyDescent="0.2">
      <c r="A19" s="3" t="s">
        <v>7</v>
      </c>
      <c r="B19" s="22">
        <v>118216370</v>
      </c>
      <c r="C19" s="22">
        <v>118187455</v>
      </c>
      <c r="D19" s="22">
        <f t="shared" si="0"/>
        <v>28915</v>
      </c>
      <c r="E19" s="61">
        <f t="shared" si="1"/>
        <v>28915</v>
      </c>
      <c r="G19" s="11"/>
    </row>
    <row r="20" spans="1:7" x14ac:dyDescent="0.2">
      <c r="A20" s="3" t="s">
        <v>8</v>
      </c>
      <c r="B20" s="22">
        <v>26294264</v>
      </c>
      <c r="C20" s="22">
        <v>26294880</v>
      </c>
      <c r="D20" s="22">
        <f t="shared" si="0"/>
        <v>-616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2566508</v>
      </c>
      <c r="C21" s="22">
        <v>2566508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2332939</v>
      </c>
      <c r="C22" s="22">
        <v>2312323</v>
      </c>
      <c r="D22" s="22">
        <f t="shared" si="0"/>
        <v>20616</v>
      </c>
      <c r="E22" s="61">
        <f t="shared" si="1"/>
        <v>20616</v>
      </c>
      <c r="G22" s="11"/>
    </row>
    <row r="23" spans="1:7" x14ac:dyDescent="0.2">
      <c r="A23" s="3" t="s">
        <v>11</v>
      </c>
      <c r="B23" s="22">
        <v>1700663</v>
      </c>
      <c r="C23" s="22">
        <v>1700663</v>
      </c>
      <c r="D23" s="22">
        <f t="shared" si="0"/>
        <v>0</v>
      </c>
      <c r="E23" s="61">
        <f t="shared" si="1"/>
        <v>0</v>
      </c>
      <c r="G23" s="11"/>
    </row>
    <row r="24" spans="1:7" x14ac:dyDescent="0.2">
      <c r="A24" s="3" t="s">
        <v>40</v>
      </c>
      <c r="B24" s="22">
        <v>5847762</v>
      </c>
      <c r="C24" s="22">
        <v>5847762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38328574</v>
      </c>
      <c r="C25" s="22">
        <v>38328574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2125900</v>
      </c>
      <c r="C26" s="22">
        <v>2105486</v>
      </c>
      <c r="D26" s="22">
        <f t="shared" si="0"/>
        <v>20414</v>
      </c>
      <c r="E26" s="61">
        <f t="shared" si="1"/>
        <v>20414</v>
      </c>
      <c r="G26" s="11"/>
    </row>
    <row r="27" spans="1:7" x14ac:dyDescent="0.2">
      <c r="A27" s="3" t="s">
        <v>41</v>
      </c>
      <c r="B27" s="22">
        <v>3951177</v>
      </c>
      <c r="C27" s="22">
        <v>3951177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79599534</v>
      </c>
      <c r="C28" s="22">
        <v>79599534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25652240</v>
      </c>
      <c r="C29" s="22">
        <v>25652240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2150953</v>
      </c>
      <c r="C30" s="22">
        <v>2091815</v>
      </c>
      <c r="D30" s="22">
        <f t="shared" si="0"/>
        <v>59138</v>
      </c>
      <c r="E30" s="61">
        <f t="shared" si="1"/>
        <v>59138</v>
      </c>
      <c r="G30" s="11"/>
    </row>
    <row r="31" spans="1:7" x14ac:dyDescent="0.2">
      <c r="A31" s="3" t="s">
        <v>16</v>
      </c>
      <c r="B31" s="22">
        <v>27505180</v>
      </c>
      <c r="C31" s="22">
        <v>27495316</v>
      </c>
      <c r="D31" s="22">
        <f t="shared" si="0"/>
        <v>9864</v>
      </c>
      <c r="E31" s="61">
        <f t="shared" si="1"/>
        <v>9864</v>
      </c>
      <c r="G31" s="11"/>
    </row>
    <row r="32" spans="1:7" x14ac:dyDescent="0.2">
      <c r="A32" s="3" t="s">
        <v>42</v>
      </c>
      <c r="B32" s="22">
        <v>5977655</v>
      </c>
      <c r="C32" s="22">
        <v>5977655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8567684</v>
      </c>
      <c r="C33" s="22">
        <v>8556748</v>
      </c>
      <c r="D33" s="22">
        <f t="shared" si="0"/>
        <v>10936</v>
      </c>
      <c r="E33" s="61">
        <f t="shared" si="1"/>
        <v>10936</v>
      </c>
      <c r="G33" s="11"/>
    </row>
    <row r="34" spans="1:7" x14ac:dyDescent="0.2">
      <c r="A34" s="3" t="s">
        <v>43</v>
      </c>
      <c r="B34" s="22">
        <v>68226163</v>
      </c>
      <c r="C34" s="22">
        <v>68226163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27586177</v>
      </c>
      <c r="C35" s="22">
        <v>27586177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170509406</v>
      </c>
      <c r="C36" s="22">
        <v>170509406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7983428</v>
      </c>
      <c r="C37" s="22">
        <v>7983428</v>
      </c>
      <c r="D37" s="22">
        <f>B37-C37</f>
        <v>0</v>
      </c>
      <c r="E37" s="61">
        <f t="shared" si="1"/>
        <v>0</v>
      </c>
      <c r="G37" s="11"/>
    </row>
    <row r="38" spans="1:7" x14ac:dyDescent="0.2">
      <c r="A38" s="3" t="s">
        <v>20</v>
      </c>
      <c r="B38" s="22">
        <v>8499239</v>
      </c>
      <c r="C38" s="22">
        <v>8493798</v>
      </c>
      <c r="D38" s="22">
        <f t="shared" si="0"/>
        <v>5441</v>
      </c>
      <c r="E38" s="61">
        <f t="shared" si="1"/>
        <v>5441</v>
      </c>
      <c r="G38" s="11"/>
    </row>
    <row r="39" spans="1:7" x14ac:dyDescent="0.2">
      <c r="A39" s="3" t="s">
        <v>21</v>
      </c>
      <c r="B39" s="22">
        <v>16770489</v>
      </c>
      <c r="C39" s="22">
        <v>16686475</v>
      </c>
      <c r="D39" s="22">
        <f t="shared" si="0"/>
        <v>84014</v>
      </c>
      <c r="E39" s="61">
        <f t="shared" si="1"/>
        <v>84014</v>
      </c>
      <c r="G39" s="11"/>
    </row>
    <row r="40" spans="1:7" x14ac:dyDescent="0.2">
      <c r="A40" s="32" t="s">
        <v>22</v>
      </c>
      <c r="B40" s="22">
        <v>36444459</v>
      </c>
      <c r="C40" s="22">
        <v>36283348</v>
      </c>
      <c r="D40" s="22">
        <f t="shared" si="0"/>
        <v>161111</v>
      </c>
      <c r="E40" s="61">
        <f t="shared" si="1"/>
        <v>161111</v>
      </c>
      <c r="G40" s="11"/>
    </row>
    <row r="41" spans="1:7" x14ac:dyDescent="0.2">
      <c r="A41" s="3" t="s">
        <v>23</v>
      </c>
      <c r="B41" s="22">
        <v>501400</v>
      </c>
      <c r="C41" s="22">
        <v>501400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5938413</v>
      </c>
      <c r="C42" s="22">
        <v>5938413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740173</v>
      </c>
      <c r="C43" s="22">
        <v>740173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3560545</v>
      </c>
      <c r="C44" s="22">
        <v>3560545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12998447</v>
      </c>
      <c r="C45" s="22">
        <v>12998194</v>
      </c>
      <c r="D45" s="22">
        <f t="shared" si="0"/>
        <v>253</v>
      </c>
      <c r="E45" s="61">
        <f t="shared" si="1"/>
        <v>253</v>
      </c>
      <c r="G45" s="11"/>
    </row>
    <row r="46" spans="1:7" x14ac:dyDescent="0.2">
      <c r="A46" s="3" t="s">
        <v>26</v>
      </c>
      <c r="B46" s="22">
        <v>952583</v>
      </c>
      <c r="C46" s="22">
        <v>952583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5573127</v>
      </c>
      <c r="C47" s="22">
        <v>5573127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9508204</v>
      </c>
      <c r="C48" s="22">
        <v>9508204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1200994</v>
      </c>
      <c r="C49" s="22">
        <v>1198697</v>
      </c>
      <c r="D49" s="22">
        <f t="shared" si="0"/>
        <v>2297</v>
      </c>
      <c r="E49" s="61">
        <f t="shared" si="1"/>
        <v>2297</v>
      </c>
      <c r="G49" s="11"/>
    </row>
    <row r="50" spans="1:7" x14ac:dyDescent="0.2">
      <c r="A50" s="3" t="s">
        <v>28</v>
      </c>
      <c r="B50" s="22">
        <v>4223870</v>
      </c>
      <c r="C50" s="22">
        <v>4223891</v>
      </c>
      <c r="D50" s="22">
        <f t="shared" si="0"/>
        <v>-21</v>
      </c>
      <c r="E50" s="61">
        <f t="shared" si="1"/>
        <v>0</v>
      </c>
      <c r="G50" s="11"/>
    </row>
    <row r="51" spans="1:7" x14ac:dyDescent="0.2">
      <c r="A51" s="3" t="s">
        <v>29</v>
      </c>
      <c r="B51" s="22">
        <v>5026898</v>
      </c>
      <c r="C51" s="22">
        <v>5026885</v>
      </c>
      <c r="D51" s="22">
        <f t="shared" si="0"/>
        <v>13</v>
      </c>
      <c r="E51" s="61">
        <f t="shared" si="1"/>
        <v>13</v>
      </c>
      <c r="G51" s="11"/>
    </row>
    <row r="52" spans="1:7" x14ac:dyDescent="0.2">
      <c r="A52" s="3" t="s">
        <v>30</v>
      </c>
      <c r="B52" s="22">
        <v>3612843</v>
      </c>
      <c r="C52" s="22">
        <v>3612713</v>
      </c>
      <c r="D52" s="22">
        <f t="shared" si="0"/>
        <v>130</v>
      </c>
      <c r="E52" s="61">
        <f t="shared" si="1"/>
        <v>130</v>
      </c>
      <c r="G52" s="11"/>
    </row>
    <row r="53" spans="1:7" x14ac:dyDescent="0.2">
      <c r="A53" s="3" t="s">
        <v>31</v>
      </c>
      <c r="B53" s="22">
        <v>982865</v>
      </c>
      <c r="C53" s="22">
        <v>982283</v>
      </c>
      <c r="D53" s="22">
        <f t="shared" si="0"/>
        <v>582</v>
      </c>
      <c r="E53" s="61">
        <f t="shared" si="1"/>
        <v>582</v>
      </c>
    </row>
    <row r="54" spans="1:7" x14ac:dyDescent="0.2">
      <c r="A54" s="3" t="s">
        <v>48</v>
      </c>
      <c r="B54" s="22">
        <v>6220599</v>
      </c>
      <c r="C54" s="22">
        <v>6220599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15146195</v>
      </c>
      <c r="C55" s="22">
        <v>15146195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6239632</v>
      </c>
      <c r="C56" s="22">
        <v>6239632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128</v>
      </c>
      <c r="B57" s="22">
        <v>2811281</v>
      </c>
      <c r="C57" s="22">
        <v>2811281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1190937713</v>
      </c>
      <c r="C58" s="24">
        <f>SUM(C4:C57)</f>
        <v>1190395224</v>
      </c>
      <c r="D58" s="24">
        <f>SUM(D4:D57)</f>
        <v>542489</v>
      </c>
      <c r="E58" s="62">
        <f>SUM(E4:E57)</f>
        <v>575658</v>
      </c>
    </row>
    <row r="59" spans="1:7" ht="13.5" thickTop="1" x14ac:dyDescent="0.2">
      <c r="A59" s="83" t="s">
        <v>115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6" workbookViewId="0">
      <selection activeCell="A58" sqref="A58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9" t="s">
        <v>86</v>
      </c>
      <c r="B1" s="90"/>
      <c r="C1" s="90"/>
      <c r="D1" s="90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88</v>
      </c>
      <c r="B3" s="73" t="s">
        <v>111</v>
      </c>
      <c r="C3" s="73" t="s">
        <v>112</v>
      </c>
      <c r="D3" s="74" t="s">
        <v>113</v>
      </c>
      <c r="R3" s="13"/>
    </row>
    <row r="4" spans="1:18" ht="13.5" thickTop="1" x14ac:dyDescent="0.2">
      <c r="A4" s="8" t="s">
        <v>32</v>
      </c>
      <c r="B4" s="22">
        <v>233098</v>
      </c>
      <c r="C4" s="22">
        <f>'ATTACHMENT A Adj State Owes '!E4</f>
        <v>0</v>
      </c>
      <c r="D4" s="61">
        <f>B4-C4</f>
        <v>233098</v>
      </c>
      <c r="F4" s="11"/>
    </row>
    <row r="5" spans="1:18" s="7" customFormat="1" x14ac:dyDescent="0.2">
      <c r="A5" s="3" t="s">
        <v>33</v>
      </c>
      <c r="B5" s="65">
        <v>54358</v>
      </c>
      <c r="C5" s="22">
        <f>'ATTACHMENT A Adj State Owes '!E5</f>
        <v>0</v>
      </c>
      <c r="D5" s="61">
        <f t="shared" ref="D5:D57" si="0">B5-C5</f>
        <v>54358</v>
      </c>
      <c r="E5" s="45"/>
      <c r="F5" s="11"/>
    </row>
    <row r="6" spans="1:18" s="7" customFormat="1" x14ac:dyDescent="0.2">
      <c r="A6" s="3" t="s">
        <v>0</v>
      </c>
      <c r="B6" s="65">
        <v>826027</v>
      </c>
      <c r="C6" s="22">
        <f>'ATTACHMENT A Adj State Owes '!E6</f>
        <v>105967</v>
      </c>
      <c r="D6" s="61">
        <f t="shared" si="0"/>
        <v>720060</v>
      </c>
      <c r="E6" s="45"/>
      <c r="F6" s="11"/>
    </row>
    <row r="7" spans="1:18" s="7" customFormat="1" x14ac:dyDescent="0.2">
      <c r="A7" s="3" t="s">
        <v>1</v>
      </c>
      <c r="B7" s="65">
        <v>7778013</v>
      </c>
      <c r="C7" s="22">
        <f>'ATTACHMENT A Adj State Owes '!E7</f>
        <v>0</v>
      </c>
      <c r="D7" s="61">
        <f t="shared" si="0"/>
        <v>7778013</v>
      </c>
      <c r="E7" s="45"/>
      <c r="F7" s="11"/>
    </row>
    <row r="8" spans="1:18" s="7" customFormat="1" x14ac:dyDescent="0.2">
      <c r="A8" s="3" t="s">
        <v>34</v>
      </c>
      <c r="B8" s="65">
        <v>2222969</v>
      </c>
      <c r="C8" s="22">
        <f>'ATTACHMENT A Adj State Owes '!E8</f>
        <v>0</v>
      </c>
      <c r="D8" s="61">
        <f t="shared" si="0"/>
        <v>2222969</v>
      </c>
      <c r="E8" s="45"/>
      <c r="F8" s="11"/>
    </row>
    <row r="9" spans="1:18" s="7" customFormat="1" x14ac:dyDescent="0.2">
      <c r="A9" s="3" t="s">
        <v>35</v>
      </c>
      <c r="B9" s="65">
        <v>15881390</v>
      </c>
      <c r="C9" s="22">
        <f>'ATTACHMENT A Adj State Owes '!E9</f>
        <v>0</v>
      </c>
      <c r="D9" s="61">
        <f t="shared" si="0"/>
        <v>15881390</v>
      </c>
      <c r="E9" s="45"/>
      <c r="F9" s="11"/>
    </row>
    <row r="10" spans="1:18" s="7" customFormat="1" x14ac:dyDescent="0.2">
      <c r="A10" s="3" t="s">
        <v>2</v>
      </c>
      <c r="B10" s="65">
        <v>47033</v>
      </c>
      <c r="C10" s="22">
        <f>'ATTACHMENT A Adj State Owes '!E10</f>
        <v>992</v>
      </c>
      <c r="D10" s="61">
        <f t="shared" si="0"/>
        <v>46041</v>
      </c>
      <c r="E10" s="45"/>
      <c r="F10" s="11"/>
    </row>
    <row r="11" spans="1:18" s="7" customFormat="1" x14ac:dyDescent="0.2">
      <c r="A11" s="3" t="s">
        <v>36</v>
      </c>
      <c r="B11" s="65">
        <v>104480</v>
      </c>
      <c r="C11" s="22">
        <f>'ATTACHMENT A Adj State Owes '!E11</f>
        <v>0</v>
      </c>
      <c r="D11" s="61">
        <f t="shared" si="0"/>
        <v>104480</v>
      </c>
      <c r="E11" s="45"/>
      <c r="F11" s="11"/>
    </row>
    <row r="12" spans="1:18" x14ac:dyDescent="0.2">
      <c r="A12" s="3" t="s">
        <v>37</v>
      </c>
      <c r="B12" s="65">
        <v>79411</v>
      </c>
      <c r="C12" s="22">
        <f>'ATTACHMENT A Adj State Owes '!E12</f>
        <v>0</v>
      </c>
      <c r="D12" s="61">
        <f t="shared" si="0"/>
        <v>79411</v>
      </c>
      <c r="F12" s="11"/>
    </row>
    <row r="13" spans="1:18" x14ac:dyDescent="0.2">
      <c r="A13" s="3" t="s">
        <v>38</v>
      </c>
      <c r="B13" s="65">
        <v>307738</v>
      </c>
      <c r="C13" s="22">
        <f>'ATTACHMENT A Adj State Owes '!E13</f>
        <v>0</v>
      </c>
      <c r="D13" s="61">
        <f t="shared" si="0"/>
        <v>307738</v>
      </c>
      <c r="F13" s="11"/>
    </row>
    <row r="14" spans="1:18" x14ac:dyDescent="0.2">
      <c r="A14" s="3" t="s">
        <v>3</v>
      </c>
      <c r="B14" s="65">
        <v>22246</v>
      </c>
      <c r="C14" s="22">
        <f>'ATTACHMENT A Adj State Owes '!E14</f>
        <v>0</v>
      </c>
      <c r="D14" s="61">
        <f t="shared" si="0"/>
        <v>22246</v>
      </c>
      <c r="F14" s="11"/>
    </row>
    <row r="15" spans="1:18" x14ac:dyDescent="0.2">
      <c r="A15" s="3" t="s">
        <v>4</v>
      </c>
      <c r="B15" s="65">
        <v>252453</v>
      </c>
      <c r="C15" s="22">
        <f>'ATTACHMENT A Adj State Owes '!E15</f>
        <v>64684</v>
      </c>
      <c r="D15" s="61">
        <f t="shared" si="0"/>
        <v>187769</v>
      </c>
      <c r="F15" s="11"/>
    </row>
    <row r="16" spans="1:18" x14ac:dyDescent="0.2">
      <c r="A16" s="3" t="s">
        <v>39</v>
      </c>
      <c r="B16" s="65">
        <v>262103</v>
      </c>
      <c r="C16" s="22">
        <f>'ATTACHMENT A Adj State Owes '!E16</f>
        <v>0</v>
      </c>
      <c r="D16" s="61">
        <f t="shared" si="0"/>
        <v>262103</v>
      </c>
      <c r="F16" s="11"/>
    </row>
    <row r="17" spans="1:6" x14ac:dyDescent="0.2">
      <c r="A17" s="9" t="s">
        <v>5</v>
      </c>
      <c r="B17" s="65">
        <v>1747</v>
      </c>
      <c r="C17" s="22">
        <f>'ATTACHMENT A Adj State Owes '!E17</f>
        <v>17</v>
      </c>
      <c r="D17" s="61">
        <f t="shared" si="0"/>
        <v>1730</v>
      </c>
      <c r="F17" s="11"/>
    </row>
    <row r="18" spans="1:6" x14ac:dyDescent="0.2">
      <c r="A18" s="3" t="s">
        <v>6</v>
      </c>
      <c r="B18" s="65">
        <v>257010</v>
      </c>
      <c r="C18" s="22">
        <f>'ATTACHMENT A Adj State Owes '!E18</f>
        <v>274</v>
      </c>
      <c r="D18" s="61">
        <f t="shared" si="0"/>
        <v>256736</v>
      </c>
      <c r="F18" s="11"/>
    </row>
    <row r="19" spans="1:6" x14ac:dyDescent="0.2">
      <c r="A19" s="3" t="s">
        <v>7</v>
      </c>
      <c r="B19" s="65">
        <v>6346777</v>
      </c>
      <c r="C19" s="22">
        <f>'ATTACHMENT A Adj State Owes '!E19</f>
        <v>28915</v>
      </c>
      <c r="D19" s="61">
        <f t="shared" si="0"/>
        <v>6317862</v>
      </c>
      <c r="F19" s="11"/>
    </row>
    <row r="20" spans="1:6" x14ac:dyDescent="0.2">
      <c r="A20" s="3" t="s">
        <v>8</v>
      </c>
      <c r="B20" s="65">
        <v>45065</v>
      </c>
      <c r="C20" s="22">
        <f>'ATTACHMENT A Adj State Owes '!E20</f>
        <v>0</v>
      </c>
      <c r="D20" s="61">
        <f t="shared" si="0"/>
        <v>45065</v>
      </c>
      <c r="F20" s="11"/>
    </row>
    <row r="21" spans="1:6" x14ac:dyDescent="0.2">
      <c r="A21" s="3" t="s">
        <v>9</v>
      </c>
      <c r="B21" s="65">
        <v>0</v>
      </c>
      <c r="C21" s="22">
        <f>'ATTACHMENT A Adj State Owes '!E21</f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84857</v>
      </c>
      <c r="C22" s="22">
        <f>'ATTACHMENT A Adj State Owes '!E22</f>
        <v>20616</v>
      </c>
      <c r="D22" s="61">
        <f t="shared" si="0"/>
        <v>64241</v>
      </c>
      <c r="F22" s="11"/>
    </row>
    <row r="23" spans="1:6" x14ac:dyDescent="0.2">
      <c r="A23" s="3" t="s">
        <v>11</v>
      </c>
      <c r="B23" s="65">
        <v>0</v>
      </c>
      <c r="C23" s="22">
        <f>'ATTACHMENT A Adj State Owes '!E23</f>
        <v>0</v>
      </c>
      <c r="D23" s="61">
        <f t="shared" si="0"/>
        <v>0</v>
      </c>
      <c r="F23" s="11"/>
    </row>
    <row r="24" spans="1:6" x14ac:dyDescent="0.2">
      <c r="A24" s="3" t="s">
        <v>40</v>
      </c>
      <c r="B24" s="65">
        <v>315267</v>
      </c>
      <c r="C24" s="22">
        <f>'ATTACHMENT A Adj State Owes '!E24</f>
        <v>0</v>
      </c>
      <c r="D24" s="61">
        <f t="shared" si="0"/>
        <v>315267</v>
      </c>
      <c r="F24" s="11"/>
    </row>
    <row r="25" spans="1:6" x14ac:dyDescent="0.2">
      <c r="A25" s="3" t="s">
        <v>12</v>
      </c>
      <c r="B25" s="65">
        <v>0</v>
      </c>
      <c r="C25" s="22">
        <f>'ATTACHMENT A Adj State Owes '!E25</f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229856</v>
      </c>
      <c r="C26" s="22">
        <f>'ATTACHMENT A Adj State Owes '!E26</f>
        <v>20414</v>
      </c>
      <c r="D26" s="61">
        <f t="shared" si="0"/>
        <v>209442</v>
      </c>
      <c r="F26" s="11"/>
    </row>
    <row r="27" spans="1:6" x14ac:dyDescent="0.2">
      <c r="A27" s="3" t="s">
        <v>41</v>
      </c>
      <c r="B27" s="65">
        <v>1913957</v>
      </c>
      <c r="C27" s="22">
        <f>'ATTACHMENT A Adj State Owes '!E27</f>
        <v>0</v>
      </c>
      <c r="D27" s="61">
        <f t="shared" si="0"/>
        <v>1913957</v>
      </c>
      <c r="F27" s="11"/>
    </row>
    <row r="28" spans="1:6" x14ac:dyDescent="0.2">
      <c r="A28" s="9" t="s">
        <v>51</v>
      </c>
      <c r="B28" s="65">
        <v>0</v>
      </c>
      <c r="C28" s="22">
        <f>'ATTACHMENT A Adj State Owes '!E28</f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f>'ATTACHMENT A Adj State Owes '!E29</f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553197</v>
      </c>
      <c r="C30" s="22">
        <f>'ATTACHMENT A Adj State Owes '!E30</f>
        <v>59138</v>
      </c>
      <c r="D30" s="61">
        <f t="shared" si="0"/>
        <v>494059</v>
      </c>
      <c r="F30" s="11"/>
    </row>
    <row r="31" spans="1:6" x14ac:dyDescent="0.2">
      <c r="A31" s="3" t="s">
        <v>16</v>
      </c>
      <c r="B31" s="65">
        <v>742134</v>
      </c>
      <c r="C31" s="22">
        <f>'ATTACHMENT A Adj State Owes '!E31</f>
        <v>9864</v>
      </c>
      <c r="D31" s="61">
        <f t="shared" si="0"/>
        <v>732270</v>
      </c>
      <c r="F31" s="11"/>
    </row>
    <row r="32" spans="1:6" x14ac:dyDescent="0.2">
      <c r="A32" s="3" t="s">
        <v>42</v>
      </c>
      <c r="B32" s="65">
        <v>2832355</v>
      </c>
      <c r="C32" s="22">
        <f>'ATTACHMENT A Adj State Owes '!E32</f>
        <v>0</v>
      </c>
      <c r="D32" s="61">
        <f t="shared" si="0"/>
        <v>2832355</v>
      </c>
      <c r="F32" s="11"/>
    </row>
    <row r="33" spans="1:6" x14ac:dyDescent="0.2">
      <c r="A33" s="9" t="s">
        <v>17</v>
      </c>
      <c r="B33" s="65">
        <v>139638</v>
      </c>
      <c r="C33" s="22">
        <f>'ATTACHMENT A Adj State Owes '!E33</f>
        <v>10936</v>
      </c>
      <c r="D33" s="61">
        <f t="shared" si="0"/>
        <v>128702</v>
      </c>
      <c r="F33" s="11"/>
    </row>
    <row r="34" spans="1:6" x14ac:dyDescent="0.2">
      <c r="A34" s="3" t="s">
        <v>43</v>
      </c>
      <c r="B34" s="65">
        <v>12666075</v>
      </c>
      <c r="C34" s="22">
        <f>'ATTACHMENT A Adj State Owes '!E34</f>
        <v>0</v>
      </c>
      <c r="D34" s="61">
        <f t="shared" si="0"/>
        <v>12666075</v>
      </c>
      <c r="F34" s="11"/>
    </row>
    <row r="35" spans="1:6" x14ac:dyDescent="0.2">
      <c r="A35" s="3" t="s">
        <v>44</v>
      </c>
      <c r="B35" s="65">
        <v>14229246</v>
      </c>
      <c r="C35" s="22">
        <f>'ATTACHMENT A Adj State Owes '!E35</f>
        <v>0</v>
      </c>
      <c r="D35" s="61">
        <f t="shared" si="0"/>
        <v>14229246</v>
      </c>
      <c r="F35" s="11"/>
    </row>
    <row r="36" spans="1:6" x14ac:dyDescent="0.2">
      <c r="A36" s="3" t="s">
        <v>18</v>
      </c>
      <c r="B36" s="65">
        <v>0</v>
      </c>
      <c r="C36" s="22">
        <f>'ATTACHMENT A Adj State Owes '!E36</f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0</v>
      </c>
      <c r="C37" s="22">
        <f>'ATTACHMENT A Adj State Owes '!E37</f>
        <v>0</v>
      </c>
      <c r="D37" s="61">
        <f t="shared" si="0"/>
        <v>0</v>
      </c>
      <c r="F37" s="11"/>
    </row>
    <row r="38" spans="1:6" x14ac:dyDescent="0.2">
      <c r="A38" s="3" t="s">
        <v>20</v>
      </c>
      <c r="B38" s="65">
        <v>58230</v>
      </c>
      <c r="C38" s="22">
        <f>'ATTACHMENT A Adj State Owes '!E38</f>
        <v>5441</v>
      </c>
      <c r="D38" s="61">
        <f t="shared" si="0"/>
        <v>52789</v>
      </c>
      <c r="F38" s="11"/>
    </row>
    <row r="39" spans="1:6" x14ac:dyDescent="0.2">
      <c r="A39" s="3" t="s">
        <v>21</v>
      </c>
      <c r="B39" s="65">
        <v>1927868</v>
      </c>
      <c r="C39" s="22">
        <f>'ATTACHMENT A Adj State Owes '!E39</f>
        <v>84014</v>
      </c>
      <c r="D39" s="61">
        <f t="shared" si="0"/>
        <v>1843854</v>
      </c>
      <c r="F39" s="11"/>
    </row>
    <row r="40" spans="1:6" x14ac:dyDescent="0.2">
      <c r="A40" s="9" t="s">
        <v>22</v>
      </c>
      <c r="B40" s="65">
        <v>3039844</v>
      </c>
      <c r="C40" s="22">
        <f>'ATTACHMENT A Adj State Owes '!E40</f>
        <v>161111</v>
      </c>
      <c r="D40" s="61">
        <f t="shared" si="0"/>
        <v>2878733</v>
      </c>
      <c r="F40" s="11"/>
    </row>
    <row r="41" spans="1:6" x14ac:dyDescent="0.2">
      <c r="A41" s="3" t="s">
        <v>23</v>
      </c>
      <c r="B41" s="65">
        <v>0</v>
      </c>
      <c r="C41" s="22">
        <f>'ATTACHMENT A Adj State Owes '!E41</f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f>'ATTACHMENT A Adj State Owes '!E42</f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637753</v>
      </c>
      <c r="C43" s="22">
        <f>'ATTACHMENT A Adj State Owes '!E43</f>
        <v>0</v>
      </c>
      <c r="D43" s="61">
        <f t="shared" si="0"/>
        <v>637753</v>
      </c>
      <c r="F43" s="11"/>
    </row>
    <row r="44" spans="1:6" x14ac:dyDescent="0.2">
      <c r="A44" s="9" t="s">
        <v>76</v>
      </c>
      <c r="B44" s="65">
        <v>0</v>
      </c>
      <c r="C44" s="22">
        <f>'ATTACHMENT A Adj State Owes '!E44</f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29961</v>
      </c>
      <c r="C45" s="22">
        <f>'ATTACHMENT A Adj State Owes '!E45</f>
        <v>253</v>
      </c>
      <c r="D45" s="61">
        <f t="shared" si="0"/>
        <v>29708</v>
      </c>
      <c r="F45" s="11"/>
    </row>
    <row r="46" spans="1:6" x14ac:dyDescent="0.2">
      <c r="A46" s="3" t="s">
        <v>26</v>
      </c>
      <c r="B46" s="65">
        <v>0</v>
      </c>
      <c r="C46" s="22">
        <f>'ATTACHMENT A Adj State Owes '!E46</f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0</v>
      </c>
      <c r="C47" s="22">
        <f>'ATTACHMENT A Adj State Owes '!E47</f>
        <v>0</v>
      </c>
      <c r="D47" s="61">
        <f t="shared" si="0"/>
        <v>0</v>
      </c>
      <c r="F47" s="11"/>
    </row>
    <row r="48" spans="1:6" x14ac:dyDescent="0.2">
      <c r="A48" s="3" t="s">
        <v>47</v>
      </c>
      <c r="B48" s="65">
        <v>3927497</v>
      </c>
      <c r="C48" s="22">
        <f>'ATTACHMENT A Adj State Owes '!E48</f>
        <v>0</v>
      </c>
      <c r="D48" s="61">
        <f t="shared" si="0"/>
        <v>3927497</v>
      </c>
      <c r="F48" s="11"/>
    </row>
    <row r="49" spans="1:6" x14ac:dyDescent="0.2">
      <c r="A49" s="3" t="s">
        <v>27</v>
      </c>
      <c r="B49" s="65">
        <v>14187</v>
      </c>
      <c r="C49" s="22">
        <f>'ATTACHMENT A Adj State Owes '!E49</f>
        <v>2297</v>
      </c>
      <c r="D49" s="61">
        <f t="shared" si="0"/>
        <v>11890</v>
      </c>
      <c r="F49" s="11"/>
    </row>
    <row r="50" spans="1:6" x14ac:dyDescent="0.2">
      <c r="A50" s="3" t="s">
        <v>28</v>
      </c>
      <c r="B50" s="65">
        <v>11834</v>
      </c>
      <c r="C50" s="22">
        <f>'ATTACHMENT A Adj State Owes '!E50</f>
        <v>0</v>
      </c>
      <c r="D50" s="61">
        <f t="shared" si="0"/>
        <v>11834</v>
      </c>
      <c r="F50" s="11"/>
    </row>
    <row r="51" spans="1:6" x14ac:dyDescent="0.2">
      <c r="A51" s="3" t="s">
        <v>29</v>
      </c>
      <c r="B51" s="65">
        <v>4956</v>
      </c>
      <c r="C51" s="22">
        <f>'ATTACHMENT A Adj State Owes '!E51</f>
        <v>13</v>
      </c>
      <c r="D51" s="61">
        <f t="shared" si="0"/>
        <v>4943</v>
      </c>
      <c r="F51" s="11"/>
    </row>
    <row r="52" spans="1:6" x14ac:dyDescent="0.2">
      <c r="A52" s="3" t="s">
        <v>30</v>
      </c>
      <c r="B52" s="65">
        <v>2858</v>
      </c>
      <c r="C52" s="22">
        <f>'ATTACHMENT A Adj State Owes '!E52</f>
        <v>130</v>
      </c>
      <c r="D52" s="61">
        <f t="shared" si="0"/>
        <v>2728</v>
      </c>
      <c r="F52" s="11"/>
    </row>
    <row r="53" spans="1:6" x14ac:dyDescent="0.2">
      <c r="A53" s="3" t="s">
        <v>31</v>
      </c>
      <c r="B53" s="65">
        <v>4798</v>
      </c>
      <c r="C53" s="22">
        <f>'ATTACHMENT A Adj State Owes '!E53</f>
        <v>582</v>
      </c>
      <c r="D53" s="61">
        <f t="shared" si="0"/>
        <v>4216</v>
      </c>
      <c r="F53" s="11"/>
    </row>
    <row r="54" spans="1:6" x14ac:dyDescent="0.2">
      <c r="A54" s="3" t="s">
        <v>48</v>
      </c>
      <c r="B54" s="65">
        <v>1363167</v>
      </c>
      <c r="C54" s="22">
        <f>'ATTACHMENT A Adj State Owes '!E54</f>
        <v>0</v>
      </c>
      <c r="D54" s="61">
        <f t="shared" si="0"/>
        <v>1363167</v>
      </c>
      <c r="F54" s="11"/>
    </row>
    <row r="55" spans="1:6" x14ac:dyDescent="0.2">
      <c r="A55" s="3" t="s">
        <v>49</v>
      </c>
      <c r="B55" s="65">
        <v>1223857</v>
      </c>
      <c r="C55" s="22">
        <f>'ATTACHMENT A Adj State Owes '!E55</f>
        <v>0</v>
      </c>
      <c r="D55" s="61">
        <f t="shared" si="0"/>
        <v>1223857</v>
      </c>
      <c r="F55" s="11"/>
    </row>
    <row r="56" spans="1:6" x14ac:dyDescent="0.2">
      <c r="A56" s="32" t="s">
        <v>50</v>
      </c>
      <c r="B56" s="65">
        <v>3245427</v>
      </c>
      <c r="C56" s="22">
        <f>'ATTACHMENT A Adj State Owes '!E56</f>
        <v>0</v>
      </c>
      <c r="D56" s="61">
        <f t="shared" si="0"/>
        <v>3245427</v>
      </c>
      <c r="F56" s="11"/>
    </row>
    <row r="57" spans="1:6" x14ac:dyDescent="0.2">
      <c r="A57" s="9" t="s">
        <v>128</v>
      </c>
      <c r="B57" s="65">
        <v>1451228</v>
      </c>
      <c r="C57" s="22">
        <f>'ATTACHMENT A Adj State Owes '!E57</f>
        <v>0</v>
      </c>
      <c r="D57" s="61">
        <f t="shared" si="0"/>
        <v>1451228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575658</v>
      </c>
      <c r="D58" s="64">
        <f>SUM(D4:D57)</f>
        <v>84796307</v>
      </c>
    </row>
    <row r="59" spans="1:6" ht="13.5" thickTop="1" x14ac:dyDescent="0.2">
      <c r="A59" s="83" t="s">
        <v>115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2018 Disparity </vt:lpstr>
      <vt:lpstr>ATTACHMENT A Adj State Owes </vt:lpstr>
      <vt:lpstr>Attachment B Audited Local Adj.</vt:lpstr>
      <vt:lpstr>'2018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2019-03-01T17:54:51Z</dcterms:modified>
</cp:coreProperties>
</file>